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List1" sheetId="1" r:id="rId1"/>
    <sheet name="List2" sheetId="2" r:id="rId2"/>
  </sheets>
  <definedNames>
    <definedName name="_xlnm.Print_Area" localSheetId="0">'List1'!$A$4:$K$238</definedName>
  </definedNames>
  <calcPr fullCalcOnLoad="1"/>
</workbook>
</file>

<file path=xl/sharedStrings.xml><?xml version="1.0" encoding="utf-8"?>
<sst xmlns="http://schemas.openxmlformats.org/spreadsheetml/2006/main" count="633" uniqueCount="366">
  <si>
    <t>OŠ I.G.KOVAČIĆA, STARO PETROVO SELO</t>
  </si>
  <si>
    <t>OIB: 90001186038</t>
  </si>
  <si>
    <t>KONTO</t>
  </si>
  <si>
    <t>POZICIJA</t>
  </si>
  <si>
    <t>VRSTA RASHODA / IZDATAKA</t>
  </si>
  <si>
    <t>Razdjel 006 UO ZA OBRAZOVANJE, ŠPORT I KULTURU</t>
  </si>
  <si>
    <t>Glava 00601 OSNOVNE ŠKOLE</t>
  </si>
  <si>
    <t>Proračunski korisnik 9337 OŠ IVANA GORANA KOVAČIĆA, STARO PETROVO SELO</t>
  </si>
  <si>
    <t>Glavni program A05 OBRAZOVANJE, ŠPORT I KULTURA</t>
  </si>
  <si>
    <t>Program 6000 Odgoj i obrazovanje</t>
  </si>
  <si>
    <t>Aktivnost A600002 Osnovno školstvo</t>
  </si>
  <si>
    <t>Izvor  5.2. DECENTRALIZIRANA SREDSTVA</t>
  </si>
  <si>
    <t>3121</t>
  </si>
  <si>
    <t>R2763</t>
  </si>
  <si>
    <t>Ostali rashodi za zaposlene</t>
  </si>
  <si>
    <t>3211</t>
  </si>
  <si>
    <t>R0556</t>
  </si>
  <si>
    <t>Službena putovanja</t>
  </si>
  <si>
    <t>3213</t>
  </si>
  <si>
    <t>R0557</t>
  </si>
  <si>
    <t>Stručno usavršavanje zaposlenika</t>
  </si>
  <si>
    <t>3214</t>
  </si>
  <si>
    <t>R3701</t>
  </si>
  <si>
    <t>Ostale naknade troškova zaposlenima</t>
  </si>
  <si>
    <t>3221</t>
  </si>
  <si>
    <t>R0558</t>
  </si>
  <si>
    <t>Uredski materijal i ostali materijalni rashodi</t>
  </si>
  <si>
    <t>3223</t>
  </si>
  <si>
    <t>R0559</t>
  </si>
  <si>
    <t>Energija</t>
  </si>
  <si>
    <t>3224</t>
  </si>
  <si>
    <t>R0560</t>
  </si>
  <si>
    <t>Materijal i dijelovi za tekuće i investicijsko održavanje</t>
  </si>
  <si>
    <t>3225</t>
  </si>
  <si>
    <t>R0561</t>
  </si>
  <si>
    <t>Sitni inventar i auto gume</t>
  </si>
  <si>
    <t>3227</t>
  </si>
  <si>
    <t>R3258</t>
  </si>
  <si>
    <t>Službena, radna i zaštitna odjeća i obuća</t>
  </si>
  <si>
    <t>3231</t>
  </si>
  <si>
    <t>R0562</t>
  </si>
  <si>
    <t>Usluge telefona, pošte i prijevoza</t>
  </si>
  <si>
    <t>3232</t>
  </si>
  <si>
    <t>R0564</t>
  </si>
  <si>
    <t>Usluge tekućeg i investicijskog održavanja</t>
  </si>
  <si>
    <t>3233</t>
  </si>
  <si>
    <t>R0565</t>
  </si>
  <si>
    <t>Usluge promidžbe i informiranja</t>
  </si>
  <si>
    <t>3234</t>
  </si>
  <si>
    <t>R0566</t>
  </si>
  <si>
    <t>Komunalne usluge</t>
  </si>
  <si>
    <t>3236</t>
  </si>
  <si>
    <t>R0567</t>
  </si>
  <si>
    <t>Zdravstvene i veterinarske usluge</t>
  </si>
  <si>
    <t>3237</t>
  </si>
  <si>
    <t>R0568</t>
  </si>
  <si>
    <t>Intelektualne i osobne usluge</t>
  </si>
  <si>
    <t>3238</t>
  </si>
  <si>
    <t>R0569</t>
  </si>
  <si>
    <t>Računalne usluge</t>
  </si>
  <si>
    <t>3239</t>
  </si>
  <si>
    <t>R0570</t>
  </si>
  <si>
    <t>Ostale usluge</t>
  </si>
  <si>
    <t>3241</t>
  </si>
  <si>
    <t>R2035</t>
  </si>
  <si>
    <t>Naknade troškova osobama izvan radnog odnosa</t>
  </si>
  <si>
    <t>3292</t>
  </si>
  <si>
    <t>R0571</t>
  </si>
  <si>
    <t>Premije osiguranja</t>
  </si>
  <si>
    <t>3293</t>
  </si>
  <si>
    <t>R0572</t>
  </si>
  <si>
    <t>Reprezentacija</t>
  </si>
  <si>
    <t>3294</t>
  </si>
  <si>
    <t>R0573</t>
  </si>
  <si>
    <t>3295</t>
  </si>
  <si>
    <t>R2610</t>
  </si>
  <si>
    <t>Pristojbe i naknade</t>
  </si>
  <si>
    <t>3299</t>
  </si>
  <si>
    <t>R0574</t>
  </si>
  <si>
    <t>Ostali nespomenuti rashodi poslovanja</t>
  </si>
  <si>
    <t>3431</t>
  </si>
  <si>
    <t>R0575</t>
  </si>
  <si>
    <t>Bankarske usluge i usluge platnog prometa</t>
  </si>
  <si>
    <t>3433</t>
  </si>
  <si>
    <t>R0576</t>
  </si>
  <si>
    <t>Zatezne kamate</t>
  </si>
  <si>
    <t>3434</t>
  </si>
  <si>
    <t>R0576-1</t>
  </si>
  <si>
    <t>Ostali nespomenuti financijski rashodi</t>
  </si>
  <si>
    <t>Aktivnost A600006 Financiranje iznad minimalnog standarda-osnovno školstvo</t>
  </si>
  <si>
    <t>Izvor  3.1. VLASTITI PRIHODI- PK</t>
  </si>
  <si>
    <t>R2954</t>
  </si>
  <si>
    <t>R2869</t>
  </si>
  <si>
    <t>R0578</t>
  </si>
  <si>
    <t>R0579</t>
  </si>
  <si>
    <t>R0579-1</t>
  </si>
  <si>
    <t>R0580</t>
  </si>
  <si>
    <t>R2422</t>
  </si>
  <si>
    <t>R2161</t>
  </si>
  <si>
    <t>R2034</t>
  </si>
  <si>
    <t>R0581</t>
  </si>
  <si>
    <t>R2034-1</t>
  </si>
  <si>
    <t>R2864</t>
  </si>
  <si>
    <t>4221</t>
  </si>
  <si>
    <t>R2162</t>
  </si>
  <si>
    <t>Uredska oprema i namještaj</t>
  </si>
  <si>
    <t>4223</t>
  </si>
  <si>
    <t>R2163</t>
  </si>
  <si>
    <t>Oprema za održavanje i zaštitu</t>
  </si>
  <si>
    <t>4226</t>
  </si>
  <si>
    <t>R2476</t>
  </si>
  <si>
    <t>Sportska i glazbena oprema</t>
  </si>
  <si>
    <t>4227</t>
  </si>
  <si>
    <t>R2559</t>
  </si>
  <si>
    <t>Uređaji, strojevi i oprema za ostale namjene</t>
  </si>
  <si>
    <t>4241</t>
  </si>
  <si>
    <t>R2033</t>
  </si>
  <si>
    <t>Knjige</t>
  </si>
  <si>
    <t>4262</t>
  </si>
  <si>
    <t>R2870</t>
  </si>
  <si>
    <t>Ulaganja u računalne programe</t>
  </si>
  <si>
    <t>Izvor  4.2. PRIHODI ZA POSEBNE NAMJENE - PK</t>
  </si>
  <si>
    <t>R3713</t>
  </si>
  <si>
    <t>3222</t>
  </si>
  <si>
    <t>R0577</t>
  </si>
  <si>
    <t>Materijal i sirovine</t>
  </si>
  <si>
    <t>R3712</t>
  </si>
  <si>
    <t>R0577-1</t>
  </si>
  <si>
    <t>R3248</t>
  </si>
  <si>
    <t>R3702</t>
  </si>
  <si>
    <t>R3217</t>
  </si>
  <si>
    <t>R2931</t>
  </si>
  <si>
    <t>R0582-1</t>
  </si>
  <si>
    <t>R2577</t>
  </si>
  <si>
    <t>R0582</t>
  </si>
  <si>
    <t>Izvor  5.3. POMOĆI - PK</t>
  </si>
  <si>
    <t>3111</t>
  </si>
  <si>
    <t>R2413</t>
  </si>
  <si>
    <t>Plaće za redovan rad</t>
  </si>
  <si>
    <t>R2536</t>
  </si>
  <si>
    <t>R2650</t>
  </si>
  <si>
    <t>R2258</t>
  </si>
  <si>
    <t>R2259</t>
  </si>
  <si>
    <t>R2535</t>
  </si>
  <si>
    <t>R3181</t>
  </si>
  <si>
    <t>R2640</t>
  </si>
  <si>
    <t>R2640-1</t>
  </si>
  <si>
    <t>R2259-1</t>
  </si>
  <si>
    <t>Izvor  6.2. DONACIJE - PK</t>
  </si>
  <si>
    <t>R2829</t>
  </si>
  <si>
    <t>R0583</t>
  </si>
  <si>
    <t>R3653</t>
  </si>
  <si>
    <t>R3648</t>
  </si>
  <si>
    <t>R0584</t>
  </si>
  <si>
    <t>R0585</t>
  </si>
  <si>
    <t>R3649</t>
  </si>
  <si>
    <t>R3654</t>
  </si>
  <si>
    <t>Izvor  7.2. PRIHODI OD PRODAJE NEFINANCIJSKE IMOVINE -PK</t>
  </si>
  <si>
    <t>R0586</t>
  </si>
  <si>
    <t>Aktivnost A600012 Osiguranje školske prehrane za djecu u riziku od siromaštva</t>
  </si>
  <si>
    <t>Izvor  5.1. POMOĆI - BPŽ</t>
  </si>
  <si>
    <t>R3294</t>
  </si>
  <si>
    <t>Kapitalni projekt K600003 Ulaganja u osnovne škole</t>
  </si>
  <si>
    <t>R0587</t>
  </si>
  <si>
    <t>4511</t>
  </si>
  <si>
    <t>R0588</t>
  </si>
  <si>
    <t>Glava 00604 OSTALE JAVNE POTREBE U OBRAZOVANJU,ŠPORTU I KULTURI</t>
  </si>
  <si>
    <t>Aktivnost A600011 Pomoćnici u nastavi</t>
  </si>
  <si>
    <t>R3144</t>
  </si>
  <si>
    <t>R3144-1</t>
  </si>
  <si>
    <t>3132</t>
  </si>
  <si>
    <t>R3145</t>
  </si>
  <si>
    <t>Doprinosi za obvezno zdravstveno osiguranje</t>
  </si>
  <si>
    <t>3133</t>
  </si>
  <si>
    <t>R3146</t>
  </si>
  <si>
    <t>Doprinosi za obvezno osiguranje u slučaju nezaposlenosti</t>
  </si>
  <si>
    <t>3212</t>
  </si>
  <si>
    <t>R3147</t>
  </si>
  <si>
    <t>R2258-1</t>
  </si>
  <si>
    <t>Matije Gupca 29</t>
  </si>
  <si>
    <t>Izvor  MZO</t>
  </si>
  <si>
    <t>3</t>
  </si>
  <si>
    <t>31</t>
  </si>
  <si>
    <t>311</t>
  </si>
  <si>
    <t>Plaće (Bruto) Plaće (Bruto)</t>
  </si>
  <si>
    <t>312</t>
  </si>
  <si>
    <t>313</t>
  </si>
  <si>
    <t>32</t>
  </si>
  <si>
    <t>321</t>
  </si>
  <si>
    <t>Naknade za prijevoz, za rad na terenu iodvojeni život</t>
  </si>
  <si>
    <t>329</t>
  </si>
  <si>
    <t xml:space="preserve">Ostali nespomenuti rashodi poslovanja </t>
  </si>
  <si>
    <t>VRSTA PRIHODA / PRIMITAKA</t>
  </si>
  <si>
    <t>6</t>
  </si>
  <si>
    <t xml:space="preserve">Prihodi poslovanja </t>
  </si>
  <si>
    <t>66</t>
  </si>
  <si>
    <t xml:space="preserve">Prihodi od prodaje proizvoda i robe te pruženih usluga i prihodi od donacija </t>
  </si>
  <si>
    <t>661</t>
  </si>
  <si>
    <t>Prihodi od prodaje proizvoda i robe te pruženih usluga Prihodi od prodaje proizvoda i robe te pružen</t>
  </si>
  <si>
    <t>6614</t>
  </si>
  <si>
    <t>P0336</t>
  </si>
  <si>
    <t>Prihodi od prodaje proizvoda i robe</t>
  </si>
  <si>
    <t>6615</t>
  </si>
  <si>
    <t>P0045</t>
  </si>
  <si>
    <t>Prihodi od pruženih usluga</t>
  </si>
  <si>
    <t>P0319</t>
  </si>
  <si>
    <t>Prihodi od pruženih usluga-najam</t>
  </si>
  <si>
    <t>65</t>
  </si>
  <si>
    <t xml:space="preserve">Prihodi od upravnih i administrativnih pristojbi, pristojbi po posebnim propisima i naknada </t>
  </si>
  <si>
    <t>652</t>
  </si>
  <si>
    <t>Prihodi po posebnim propisima</t>
  </si>
  <si>
    <t>6526</t>
  </si>
  <si>
    <t>P0100</t>
  </si>
  <si>
    <t>Ostali nespomenuti prihodi</t>
  </si>
  <si>
    <t>63</t>
  </si>
  <si>
    <t xml:space="preserve">Pomoći iz inozemstva i od subjekata unutar općeg proračuna </t>
  </si>
  <si>
    <t>633</t>
  </si>
  <si>
    <t xml:space="preserve">Pomoći proračunu iz drugih proračuna </t>
  </si>
  <si>
    <t>6331</t>
  </si>
  <si>
    <t>P0232</t>
  </si>
  <si>
    <t>Tekuće pomoći iz proračuna</t>
  </si>
  <si>
    <t>634</t>
  </si>
  <si>
    <t xml:space="preserve">Pomoći od izvanproračunskih korisnika </t>
  </si>
  <si>
    <t>6341</t>
  </si>
  <si>
    <t>P0291</t>
  </si>
  <si>
    <t>636</t>
  </si>
  <si>
    <t>Pomoći proračunskim korisnicima iz proračuna koji im nije nadležan</t>
  </si>
  <si>
    <t>6361</t>
  </si>
  <si>
    <t>P0232-1</t>
  </si>
  <si>
    <t>Tekuće pomoći proračunskim korisnicima iz proračuna koji imnenadležan</t>
  </si>
  <si>
    <t>Prihodi od prodaje proizvoda i robe te pruženih usluga i prihodi od donacija</t>
  </si>
  <si>
    <t>663</t>
  </si>
  <si>
    <t xml:space="preserve">Donacije od pravnih i fizičkih osoba izvan općeg proračuna </t>
  </si>
  <si>
    <t>6631</t>
  </si>
  <si>
    <t>P0170</t>
  </si>
  <si>
    <t>Tekuće donacije</t>
  </si>
  <si>
    <t>7</t>
  </si>
  <si>
    <t xml:space="preserve">Prihodi od prodaje nefinancijske imovine </t>
  </si>
  <si>
    <t>72</t>
  </si>
  <si>
    <t>Prihodi od prodaje proizvedene dugotrajne imovine Prihodi od prodaje proizvedene dugotrajne imovine</t>
  </si>
  <si>
    <t>721</t>
  </si>
  <si>
    <t xml:space="preserve">Prihodi od prodaje građevinskih objekata </t>
  </si>
  <si>
    <t>7211</t>
  </si>
  <si>
    <t>P0176</t>
  </si>
  <si>
    <t>Stambeni objekti</t>
  </si>
  <si>
    <t>Pomoći iz inozemstva i od subjekata unutar općeg proračuna</t>
  </si>
  <si>
    <t>Prijenosi između proračunskih korisnika istog proračuna</t>
  </si>
  <si>
    <t>Tekući prijenosi između proračunskih korisnika istog proračuna temeljem prijenosa EU sredstava</t>
  </si>
  <si>
    <t>Prihodi proračuna</t>
  </si>
  <si>
    <t>Prihodi iz proračuna za financiranje redovne djelatnosti proračunskih korisnika</t>
  </si>
  <si>
    <t>Prihodi za financiranje rashoda poslovanja</t>
  </si>
  <si>
    <t>Izvor  MZO - Plaće zaposlenika</t>
  </si>
  <si>
    <t>P0557</t>
  </si>
  <si>
    <t>R4295</t>
  </si>
  <si>
    <t>R4434</t>
  </si>
  <si>
    <t>Naknade građanima i kućanstvima u naravi</t>
  </si>
  <si>
    <t>R3144-2</t>
  </si>
  <si>
    <t>R4218</t>
  </si>
  <si>
    <t>R4605</t>
  </si>
  <si>
    <t>Zakupnine i najamnine</t>
  </si>
  <si>
    <t>Plaće za prekovremeni rad</t>
  </si>
  <si>
    <t>Plaće za posebne uvjete rada</t>
  </si>
  <si>
    <t>R2413-01</t>
  </si>
  <si>
    <t>R2413-02</t>
  </si>
  <si>
    <t>R2413-03</t>
  </si>
  <si>
    <t>R2413-04</t>
  </si>
  <si>
    <t>P0232-01</t>
  </si>
  <si>
    <t>R4854</t>
  </si>
  <si>
    <t>Višak prihoda</t>
  </si>
  <si>
    <t>P0659</t>
  </si>
  <si>
    <t>P0660</t>
  </si>
  <si>
    <t>P0661</t>
  </si>
  <si>
    <t>R4877</t>
  </si>
  <si>
    <t>R4875</t>
  </si>
  <si>
    <t>Troškovi sudskih postupaka</t>
  </si>
  <si>
    <t>Financijski rashodi</t>
  </si>
  <si>
    <t>Ostali financijski rashodi</t>
  </si>
  <si>
    <t>R4876</t>
  </si>
  <si>
    <t>R2413-05</t>
  </si>
  <si>
    <t>R2413-06</t>
  </si>
  <si>
    <t xml:space="preserve">Rashodi poslovanja </t>
  </si>
  <si>
    <t xml:space="preserve">Rashodi za zaposlene </t>
  </si>
  <si>
    <t>Ostali rahodi za zaposlene</t>
  </si>
  <si>
    <t>Materijalni rashodi</t>
  </si>
  <si>
    <t xml:space="preserve">Naknade troškova zaposlenima </t>
  </si>
  <si>
    <t>322</t>
  </si>
  <si>
    <t xml:space="preserve">Rashodi za materijal i energiju </t>
  </si>
  <si>
    <t>Službena , radna i zaštitna odjeća i obuća</t>
  </si>
  <si>
    <t>323</t>
  </si>
  <si>
    <t xml:space="preserve">Rashodi za usluge </t>
  </si>
  <si>
    <t>R0563</t>
  </si>
  <si>
    <t>Usluge prijevoza učenika</t>
  </si>
  <si>
    <t>R4953</t>
  </si>
  <si>
    <t>324</t>
  </si>
  <si>
    <t xml:space="preserve">Naknade troškova osobama izvan radnog odnosa </t>
  </si>
  <si>
    <t>Naknade troškova izvan radnog odnosa</t>
  </si>
  <si>
    <t>Članarine</t>
  </si>
  <si>
    <t>34</t>
  </si>
  <si>
    <t xml:space="preserve">Financijski rashodi </t>
  </si>
  <si>
    <t>343</t>
  </si>
  <si>
    <t>Plaće (Bruto)</t>
  </si>
  <si>
    <t>R4969</t>
  </si>
  <si>
    <t>R4970</t>
  </si>
  <si>
    <t>Naknade troškova zaposlenima</t>
  </si>
  <si>
    <t>Službena,radna i zaštitna odjeća i obuća</t>
  </si>
  <si>
    <t>Računalne usluge-usl.razvoja softwera</t>
  </si>
  <si>
    <t>OSTALI NESPOMENUTI RASHODI POSLOVANJA</t>
  </si>
  <si>
    <t xml:space="preserve">Ostali financijski rashodi </t>
  </si>
  <si>
    <t>4</t>
  </si>
  <si>
    <t xml:space="preserve">Rashodi za nabavu nefinancijske imovine </t>
  </si>
  <si>
    <t>42</t>
  </si>
  <si>
    <t>Rashodi za nabavu proizvedene dugotrajne imovine</t>
  </si>
  <si>
    <t>422</t>
  </si>
  <si>
    <t>Postrojenja i oprema</t>
  </si>
  <si>
    <t>Uredski namještaj i oprema</t>
  </si>
  <si>
    <t>424</t>
  </si>
  <si>
    <t xml:space="preserve">Knjige, umjetnička djela i ostale izložbene vrijednosti </t>
  </si>
  <si>
    <t>426</t>
  </si>
  <si>
    <t xml:space="preserve">Nematerijalna proizvedena imovina </t>
  </si>
  <si>
    <t>SITNI INVENTAR I AUTO GUME</t>
  </si>
  <si>
    <t>PREMIJA OSIGURANJA</t>
  </si>
  <si>
    <t xml:space="preserve">Postrojenja i oprema </t>
  </si>
  <si>
    <t>Uređaji,strojevi i oprema za ostale namjene</t>
  </si>
  <si>
    <t xml:space="preserve">Materijalni rashodi </t>
  </si>
  <si>
    <t>Rashodi za materijal i energiju</t>
  </si>
  <si>
    <t>Naknade građanima i kućanstvima na temelju osiguranja i druge nagknade</t>
  </si>
  <si>
    <t>Ostale naknade građanima i kućanstvima iz proračuna</t>
  </si>
  <si>
    <t>UREDSKA OPREMA I NAMJEŠTAJ</t>
  </si>
  <si>
    <t>Materijal  i dijelovi za tekuće i investicijsko održavanje</t>
  </si>
  <si>
    <t>R4949</t>
  </si>
  <si>
    <t>Rashodi za usluge</t>
  </si>
  <si>
    <t xml:space="preserve">Rashodi za nabavu proizvedene dugotrajne imovine </t>
  </si>
  <si>
    <t>Školska oprema i namještaj</t>
  </si>
  <si>
    <t>45</t>
  </si>
  <si>
    <t>Rashodi za dodatna ulaganja na nefinancijskoj imovini</t>
  </si>
  <si>
    <t>451</t>
  </si>
  <si>
    <t xml:space="preserve">Dodatna ulaganja na građevinskim objektima </t>
  </si>
  <si>
    <t>Sanacija školskih građevina</t>
  </si>
  <si>
    <t xml:space="preserve">Plaće (Bruto) </t>
  </si>
  <si>
    <t xml:space="preserve">Doprinosi na plaće </t>
  </si>
  <si>
    <t>Aktivnost A600014     Projekt "Školska shema"</t>
  </si>
  <si>
    <t>Rashodi poslovanja</t>
  </si>
  <si>
    <t>Aktivnost A600027     Projekt "Medni dan"</t>
  </si>
  <si>
    <t>Rashodi posovanja</t>
  </si>
  <si>
    <t>Rashodi za zaposlene</t>
  </si>
  <si>
    <t xml:space="preserve">Ostali rashodi za zaposlene </t>
  </si>
  <si>
    <t>FINANCIJSKI PLAN 2022. REBALANS</t>
  </si>
  <si>
    <t>Tekuće pomoći od ostalih subjekata unutar općeg proračuna</t>
  </si>
  <si>
    <t>Kapitalne pomoći proračunskim korisnicima iz proračuna koji imnenadležan</t>
  </si>
  <si>
    <t xml:space="preserve">Višak prihoda </t>
  </si>
  <si>
    <t>P0767</t>
  </si>
  <si>
    <t>Kapitalne donacije</t>
  </si>
  <si>
    <t>IZVORNI PLAN</t>
  </si>
  <si>
    <t>INDEKS</t>
  </si>
  <si>
    <t>REBALANS PLANA 2022</t>
  </si>
  <si>
    <t>R4926</t>
  </si>
  <si>
    <t>R4948</t>
  </si>
  <si>
    <t>Aktivnost A600006            Plaće zaposlenika - Ministarstvo znanosti i obrazovanja</t>
  </si>
  <si>
    <t>REBALANS PLANA 2022.</t>
  </si>
  <si>
    <t>Višak/manjak prihoda</t>
  </si>
  <si>
    <t>P0774</t>
  </si>
  <si>
    <t>Razdjel 006 PRIHODI</t>
  </si>
  <si>
    <t>Glava 00601 PRIHODI - PK</t>
  </si>
  <si>
    <t>Ravnateljica:</t>
  </si>
  <si>
    <t>Zrinka Dejanović</t>
  </si>
  <si>
    <t>Dana: 22.12.2022.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</si>
</sst>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[$-1041A]#,##0.00%"/>
    <numFmt numFmtId="187" formatCode="#,##0.00_ ;\-#,##0.00\ 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7.5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11"/>
      <name val="Cambria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6" fillId="0" borderId="0" xfId="50" applyFont="1" applyFill="1" applyBorder="1" applyAlignment="1">
      <alignment horizontal="left" wrapText="1"/>
      <protection/>
    </xf>
    <xf numFmtId="0" fontId="7" fillId="0" borderId="0" xfId="50" applyFont="1" applyFill="1" applyBorder="1" applyAlignment="1">
      <alignment horizontal="left" wrapText="1"/>
      <protection/>
    </xf>
    <xf numFmtId="4" fontId="7" fillId="0" borderId="0" xfId="0" applyNumberFormat="1" applyFont="1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 readingOrder="1"/>
    </xf>
    <xf numFmtId="4" fontId="6" fillId="0" borderId="0" xfId="0" applyNumberFormat="1" applyFont="1" applyAlignment="1">
      <alignment/>
    </xf>
    <xf numFmtId="0" fontId="6" fillId="34" borderId="0" xfId="0" applyFont="1" applyFill="1" applyAlignment="1" applyProtection="1">
      <alignment horizontal="left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0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0" fontId="7" fillId="34" borderId="0" xfId="0" applyFont="1" applyFill="1" applyAlignment="1" applyProtection="1">
      <alignment horizontal="left" vertical="top" wrapText="1" readingOrder="1"/>
      <protection locked="0"/>
    </xf>
    <xf numFmtId="0" fontId="7" fillId="34" borderId="0" xfId="0" applyFont="1" applyFill="1" applyAlignment="1" applyProtection="1">
      <alignment vertical="top" wrapText="1" readingOrder="1"/>
      <protection locked="0"/>
    </xf>
    <xf numFmtId="4" fontId="7" fillId="35" borderId="0" xfId="0" applyNumberFormat="1" applyFont="1" applyFill="1" applyAlignment="1">
      <alignment/>
    </xf>
    <xf numFmtId="185" fontId="45" fillId="36" borderId="0" xfId="0" applyNumberFormat="1" applyFont="1" applyFill="1" applyAlignment="1" applyProtection="1">
      <alignment vertical="top" wrapText="1" readingOrder="1"/>
      <protection locked="0"/>
    </xf>
    <xf numFmtId="185" fontId="7" fillId="34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7" fillId="37" borderId="11" xfId="0" applyFont="1" applyFill="1" applyBorder="1" applyAlignment="1">
      <alignment wrapText="1"/>
    </xf>
    <xf numFmtId="0" fontId="7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6" fillId="37" borderId="11" xfId="0" applyFont="1" applyFill="1" applyBorder="1" applyAlignment="1">
      <alignment/>
    </xf>
    <xf numFmtId="4" fontId="6" fillId="37" borderId="11" xfId="0" applyNumberFormat="1" applyFont="1" applyFill="1" applyBorder="1" applyAlignment="1">
      <alignment/>
    </xf>
    <xf numFmtId="185" fontId="10" fillId="38" borderId="0" xfId="0" applyNumberFormat="1" applyFont="1" applyFill="1" applyAlignment="1" applyProtection="1">
      <alignment vertical="top" wrapText="1" readingOrder="1"/>
      <protection locked="0"/>
    </xf>
    <xf numFmtId="4" fontId="7" fillId="37" borderId="11" xfId="0" applyNumberFormat="1" applyFont="1" applyFill="1" applyBorder="1" applyAlignment="1">
      <alignment/>
    </xf>
    <xf numFmtId="185" fontId="5" fillId="37" borderId="11" xfId="0" applyNumberFormat="1" applyFont="1" applyFill="1" applyBorder="1" applyAlignment="1" applyProtection="1">
      <alignment vertical="top" wrapText="1" readingOrder="1"/>
      <protection locked="0"/>
    </xf>
    <xf numFmtId="4" fontId="6" fillId="37" borderId="11" xfId="0" applyNumberFormat="1" applyFont="1" applyFill="1" applyBorder="1" applyAlignment="1">
      <alignment vertical="top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45" fillId="36" borderId="0" xfId="0" applyFont="1" applyFill="1" applyAlignment="1" applyProtection="1">
      <alignment vertical="top" wrapText="1" readingOrder="1"/>
      <protection locked="0"/>
    </xf>
    <xf numFmtId="185" fontId="45" fillId="36" borderId="0" xfId="0" applyNumberFormat="1" applyFont="1" applyFill="1" applyAlignment="1" applyProtection="1">
      <alignment vertical="top" wrapText="1" readingOrder="1"/>
      <protection locked="0"/>
    </xf>
    <xf numFmtId="0" fontId="5" fillId="33" borderId="0" xfId="0" applyFont="1" applyFill="1" applyAlignment="1" applyProtection="1">
      <alignment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45" fillId="39" borderId="0" xfId="0" applyFont="1" applyFill="1" applyAlignment="1" applyProtection="1">
      <alignment vertical="top" wrapText="1" readingOrder="1"/>
      <protection locked="0"/>
    </xf>
    <xf numFmtId="0" fontId="29" fillId="0" borderId="0" xfId="0" applyFont="1" applyAlignment="1">
      <alignment/>
    </xf>
    <xf numFmtId="185" fontId="45" fillId="39" borderId="0" xfId="0" applyNumberFormat="1" applyFont="1" applyFill="1" applyAlignment="1" applyProtection="1">
      <alignment vertical="top" wrapText="1" readingOrder="1"/>
      <protection locked="0"/>
    </xf>
    <xf numFmtId="0" fontId="8" fillId="40" borderId="0" xfId="0" applyFont="1" applyFill="1" applyAlignment="1" applyProtection="1">
      <alignment vertical="top" wrapText="1" readingOrder="1"/>
      <protection locked="0"/>
    </xf>
    <xf numFmtId="185" fontId="8" fillId="40" borderId="0" xfId="0" applyNumberFormat="1" applyFont="1" applyFill="1" applyAlignment="1" applyProtection="1">
      <alignment vertical="top" wrapText="1" readingOrder="1"/>
      <protection locked="0"/>
    </xf>
    <xf numFmtId="185" fontId="8" fillId="36" borderId="0" xfId="0" applyNumberFormat="1" applyFont="1" applyFill="1" applyAlignment="1" applyProtection="1">
      <alignment vertical="top" wrapText="1" readingOrder="1"/>
      <protection locked="0"/>
    </xf>
    <xf numFmtId="0" fontId="7" fillId="34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 vertical="top" wrapText="1" readingOrder="1"/>
    </xf>
    <xf numFmtId="0" fontId="0" fillId="0" borderId="0" xfId="0" applyAlignment="1">
      <alignment readingOrder="1"/>
    </xf>
    <xf numFmtId="0" fontId="0" fillId="0" borderId="0" xfId="0" applyFont="1" applyAlignment="1">
      <alignment readingOrder="1"/>
    </xf>
    <xf numFmtId="0" fontId="0" fillId="0" borderId="0" xfId="0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8" fillId="41" borderId="0" xfId="0" applyFont="1" applyFill="1" applyAlignment="1" applyProtection="1">
      <alignment vertical="top" wrapText="1" readingOrder="1"/>
      <protection locked="0"/>
    </xf>
    <xf numFmtId="185" fontId="8" fillId="41" borderId="0" xfId="0" applyNumberFormat="1" applyFont="1" applyFill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8" fillId="38" borderId="12" xfId="0" applyFont="1" applyFill="1" applyBorder="1" applyAlignment="1" applyProtection="1">
      <alignment vertical="top" wrapText="1" readingOrder="1"/>
      <protection locked="0"/>
    </xf>
    <xf numFmtId="185" fontId="8" fillId="38" borderId="12" xfId="0" applyNumberFormat="1" applyFont="1" applyFill="1" applyBorder="1" applyAlignment="1" applyProtection="1">
      <alignment vertical="top" wrapText="1" readingOrder="1"/>
      <protection locked="0"/>
    </xf>
    <xf numFmtId="0" fontId="8" fillId="38" borderId="0" xfId="0" applyFont="1" applyFill="1" applyAlignment="1" applyProtection="1">
      <alignment vertical="top" wrapText="1" readingOrder="1"/>
      <protection locked="0"/>
    </xf>
    <xf numFmtId="185" fontId="8" fillId="38" borderId="0" xfId="0" applyNumberFormat="1" applyFont="1" applyFill="1" applyAlignment="1" applyProtection="1">
      <alignment vertical="top" wrapText="1" readingOrder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7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zoomScale="150" zoomScaleNormal="150" zoomScalePageLayoutView="0" workbookViewId="0" topLeftCell="A139">
      <selection activeCell="G128" sqref="G128:I128"/>
    </sheetView>
  </sheetViews>
  <sheetFormatPr defaultColWidth="9.140625" defaultRowHeight="12.75"/>
  <cols>
    <col min="7" max="7" width="9.140625" style="0" customWidth="1"/>
    <col min="8" max="8" width="6.28125" style="0" customWidth="1"/>
    <col min="9" max="9" width="9.00390625" style="0" customWidth="1"/>
    <col min="10" max="10" width="12.7109375" style="0" customWidth="1"/>
    <col min="11" max="11" width="6.140625" style="0" customWidth="1"/>
  </cols>
  <sheetData>
    <row r="1" spans="1:5" ht="14.25" customHeight="1">
      <c r="A1" s="41" t="s">
        <v>0</v>
      </c>
      <c r="B1" s="39"/>
      <c r="C1" s="39"/>
      <c r="D1" s="39"/>
      <c r="E1" s="39"/>
    </row>
    <row r="2" spans="1:4" ht="13.5" customHeight="1">
      <c r="A2" s="41" t="s">
        <v>179</v>
      </c>
      <c r="B2" s="39"/>
      <c r="C2" s="39"/>
      <c r="D2" s="39"/>
    </row>
    <row r="3" spans="1:7" ht="12.75" customHeight="1">
      <c r="A3" s="41" t="s">
        <v>1</v>
      </c>
      <c r="B3" s="39"/>
      <c r="C3" s="39"/>
      <c r="D3" s="42" t="s">
        <v>346</v>
      </c>
      <c r="E3" s="39"/>
      <c r="F3" s="39"/>
      <c r="G3" s="39"/>
    </row>
    <row r="4" spans="1:4" ht="12.75" customHeight="1">
      <c r="A4" s="27"/>
      <c r="D4" s="28"/>
    </row>
    <row r="5" spans="1:4" ht="12.75" customHeight="1" thickBot="1">
      <c r="A5" s="27"/>
      <c r="D5" s="28"/>
    </row>
    <row r="6" spans="1:11" ht="25.5" customHeight="1" thickBot="1" thickTop="1">
      <c r="A6" s="1" t="s">
        <v>2</v>
      </c>
      <c r="B6" s="1" t="s">
        <v>3</v>
      </c>
      <c r="C6" s="43" t="s">
        <v>4</v>
      </c>
      <c r="D6" s="44"/>
      <c r="E6" s="44"/>
      <c r="F6" s="44"/>
      <c r="G6" s="45" t="s">
        <v>354</v>
      </c>
      <c r="H6" s="44"/>
      <c r="I6" s="44"/>
      <c r="J6" s="29" t="s">
        <v>352</v>
      </c>
      <c r="K6" s="30" t="s">
        <v>353</v>
      </c>
    </row>
    <row r="7" spans="1:11" ht="14.25" thickBot="1" thickTop="1">
      <c r="A7" s="14"/>
      <c r="B7" s="14"/>
      <c r="C7" s="71"/>
      <c r="D7" s="71"/>
      <c r="E7" s="71"/>
      <c r="F7" s="71"/>
      <c r="G7" s="72"/>
      <c r="H7" s="72"/>
      <c r="I7" s="72"/>
      <c r="J7" s="31"/>
      <c r="K7" s="31"/>
    </row>
    <row r="8" spans="1:11" ht="13.5" thickTop="1">
      <c r="A8" s="73" t="s">
        <v>5</v>
      </c>
      <c r="B8" s="73"/>
      <c r="C8" s="73"/>
      <c r="D8" s="73"/>
      <c r="E8" s="73"/>
      <c r="F8" s="73"/>
      <c r="G8" s="74">
        <v>7567410</v>
      </c>
      <c r="H8" s="74"/>
      <c r="I8" s="74"/>
      <c r="J8" s="33">
        <v>7199760</v>
      </c>
      <c r="K8" s="32">
        <f aca="true" t="shared" si="0" ref="K8:K13">G8/J8*100</f>
        <v>105.10642021400713</v>
      </c>
    </row>
    <row r="9" spans="1:11" ht="12.75">
      <c r="A9" s="75" t="s">
        <v>6</v>
      </c>
      <c r="B9" s="75"/>
      <c r="C9" s="75"/>
      <c r="D9" s="75"/>
      <c r="E9" s="75"/>
      <c r="F9" s="75"/>
      <c r="G9" s="76">
        <v>7567410</v>
      </c>
      <c r="H9" s="76"/>
      <c r="I9" s="76"/>
      <c r="J9" s="33">
        <v>7199760</v>
      </c>
      <c r="K9" s="32">
        <f t="shared" si="0"/>
        <v>105.10642021400713</v>
      </c>
    </row>
    <row r="10" spans="1:11" ht="12.75">
      <c r="A10" s="69" t="s">
        <v>7</v>
      </c>
      <c r="B10" s="69"/>
      <c r="C10" s="69"/>
      <c r="D10" s="69"/>
      <c r="E10" s="69"/>
      <c r="F10" s="69"/>
      <c r="G10" s="70">
        <v>7567410</v>
      </c>
      <c r="H10" s="70"/>
      <c r="I10" s="70"/>
      <c r="J10" s="33">
        <v>7199760</v>
      </c>
      <c r="K10" s="32">
        <f t="shared" si="0"/>
        <v>105.10642021400713</v>
      </c>
    </row>
    <row r="11" spans="1:11" ht="12.75">
      <c r="A11" s="53" t="s">
        <v>8</v>
      </c>
      <c r="B11" s="53"/>
      <c r="C11" s="53"/>
      <c r="D11" s="53"/>
      <c r="E11" s="53"/>
      <c r="F11" s="53"/>
      <c r="G11" s="55">
        <v>7567410</v>
      </c>
      <c r="H11" s="55"/>
      <c r="I11" s="55"/>
      <c r="J11" s="33">
        <v>7199760</v>
      </c>
      <c r="K11" s="32">
        <f t="shared" si="0"/>
        <v>105.10642021400713</v>
      </c>
    </row>
    <row r="12" spans="1:11" ht="12.75">
      <c r="A12" s="56" t="s">
        <v>9</v>
      </c>
      <c r="B12" s="56"/>
      <c r="C12" s="56"/>
      <c r="D12" s="56"/>
      <c r="E12" s="56"/>
      <c r="F12" s="56"/>
      <c r="G12" s="57">
        <v>7567410</v>
      </c>
      <c r="H12" s="57"/>
      <c r="I12" s="57"/>
      <c r="J12" s="33">
        <v>7199760</v>
      </c>
      <c r="K12" s="32">
        <f t="shared" si="0"/>
        <v>105.10642021400713</v>
      </c>
    </row>
    <row r="13" spans="1:11" ht="15">
      <c r="A13" s="48" t="s">
        <v>10</v>
      </c>
      <c r="B13" s="54"/>
      <c r="C13" s="54"/>
      <c r="D13" s="54"/>
      <c r="E13" s="54"/>
      <c r="F13" s="54"/>
      <c r="G13" s="49">
        <v>466760</v>
      </c>
      <c r="H13" s="54"/>
      <c r="I13" s="54"/>
      <c r="J13" s="33">
        <v>466760</v>
      </c>
      <c r="K13" s="32">
        <f t="shared" si="0"/>
        <v>100</v>
      </c>
    </row>
    <row r="14" spans="1:11" ht="12.75">
      <c r="A14" s="50" t="s">
        <v>11</v>
      </c>
      <c r="B14" s="39"/>
      <c r="C14" s="39"/>
      <c r="D14" s="39"/>
      <c r="E14" s="39"/>
      <c r="F14" s="39"/>
      <c r="G14" s="51">
        <f>SUM(G15)</f>
        <v>466760</v>
      </c>
      <c r="H14" s="51"/>
      <c r="I14" s="51"/>
      <c r="J14" s="33">
        <v>466760</v>
      </c>
      <c r="K14" s="32">
        <f>G14/J14*100</f>
        <v>100</v>
      </c>
    </row>
    <row r="15" spans="1:11" ht="12.75">
      <c r="A15" s="4" t="s">
        <v>181</v>
      </c>
      <c r="B15" s="4"/>
      <c r="C15" s="46" t="s">
        <v>280</v>
      </c>
      <c r="D15" s="39"/>
      <c r="E15" s="39"/>
      <c r="F15" s="39"/>
      <c r="G15" s="47">
        <f>SUM(G16,G19,G49)</f>
        <v>466760</v>
      </c>
      <c r="H15" s="39"/>
      <c r="I15" s="39"/>
      <c r="J15" s="33">
        <v>466760</v>
      </c>
      <c r="K15" s="32">
        <f>G15/J15*100</f>
        <v>100</v>
      </c>
    </row>
    <row r="16" spans="1:11" ht="12.75">
      <c r="A16" s="4" t="s">
        <v>182</v>
      </c>
      <c r="B16" s="4"/>
      <c r="C16" s="46" t="s">
        <v>281</v>
      </c>
      <c r="D16" s="39"/>
      <c r="E16" s="39"/>
      <c r="F16" s="39"/>
      <c r="G16" s="47">
        <f>SUM(G17)</f>
        <v>4000</v>
      </c>
      <c r="H16" s="39"/>
      <c r="I16" s="39"/>
      <c r="J16" s="33">
        <v>4000</v>
      </c>
      <c r="K16" s="32">
        <f>G16/J16*100</f>
        <v>100</v>
      </c>
    </row>
    <row r="17" spans="1:11" ht="12.75">
      <c r="A17" s="4" t="s">
        <v>185</v>
      </c>
      <c r="B17" s="4"/>
      <c r="C17" s="46" t="s">
        <v>14</v>
      </c>
      <c r="D17" s="39"/>
      <c r="E17" s="39"/>
      <c r="F17" s="39"/>
      <c r="G17" s="47">
        <f>SUM(G18)</f>
        <v>4000</v>
      </c>
      <c r="H17" s="39"/>
      <c r="I17" s="39"/>
      <c r="J17" s="33">
        <v>4000</v>
      </c>
      <c r="K17" s="32">
        <f>G17/J17*100</f>
        <v>100</v>
      </c>
    </row>
    <row r="18" spans="1:11" ht="12.75">
      <c r="A18" s="9" t="s">
        <v>12</v>
      </c>
      <c r="B18" s="9" t="s">
        <v>13</v>
      </c>
      <c r="C18" s="38" t="s">
        <v>282</v>
      </c>
      <c r="D18" s="39"/>
      <c r="E18" s="39"/>
      <c r="F18" s="39"/>
      <c r="G18" s="40">
        <v>4000</v>
      </c>
      <c r="H18" s="39"/>
      <c r="I18" s="39"/>
      <c r="J18" s="33"/>
      <c r="K18" s="32"/>
    </row>
    <row r="19" spans="1:11" ht="12.75">
      <c r="A19" s="4" t="s">
        <v>187</v>
      </c>
      <c r="B19" s="4"/>
      <c r="C19" s="46" t="s">
        <v>283</v>
      </c>
      <c r="D19" s="39"/>
      <c r="E19" s="39"/>
      <c r="F19" s="39"/>
      <c r="G19" s="47">
        <f>SUM(G20,G24,G30,G41,G43)</f>
        <v>462560</v>
      </c>
      <c r="H19" s="39"/>
      <c r="I19" s="39"/>
      <c r="J19" s="33">
        <v>462010</v>
      </c>
      <c r="K19" s="32">
        <f>G19/J19*100</f>
        <v>100.11904504231511</v>
      </c>
    </row>
    <row r="20" spans="1:11" ht="12.75">
      <c r="A20" s="4" t="s">
        <v>188</v>
      </c>
      <c r="B20" s="4"/>
      <c r="C20" s="46" t="s">
        <v>284</v>
      </c>
      <c r="D20" s="39"/>
      <c r="E20" s="39"/>
      <c r="F20" s="39"/>
      <c r="G20" s="47">
        <f>SUM(G21:I23)</f>
        <v>13530</v>
      </c>
      <c r="H20" s="39"/>
      <c r="I20" s="39"/>
      <c r="J20" s="33">
        <v>22000</v>
      </c>
      <c r="K20" s="33">
        <f>G20/J20*100</f>
        <v>61.5</v>
      </c>
    </row>
    <row r="21" spans="1:11" ht="12.75">
      <c r="A21" s="9" t="s">
        <v>15</v>
      </c>
      <c r="B21" s="9" t="s">
        <v>16</v>
      </c>
      <c r="C21" s="38" t="s">
        <v>17</v>
      </c>
      <c r="D21" s="39"/>
      <c r="E21" s="39"/>
      <c r="F21" s="39"/>
      <c r="G21" s="40">
        <v>10100</v>
      </c>
      <c r="H21" s="39"/>
      <c r="I21" s="39"/>
      <c r="J21" s="33"/>
      <c r="K21" s="33"/>
    </row>
    <row r="22" spans="1:11" ht="12.75">
      <c r="A22" s="9" t="s">
        <v>18</v>
      </c>
      <c r="B22" s="9" t="s">
        <v>19</v>
      </c>
      <c r="C22" s="38" t="s">
        <v>20</v>
      </c>
      <c r="D22" s="39"/>
      <c r="E22" s="39"/>
      <c r="F22" s="39"/>
      <c r="G22" s="40">
        <v>1330</v>
      </c>
      <c r="H22" s="39"/>
      <c r="I22" s="39"/>
      <c r="J22" s="33"/>
      <c r="K22" s="33"/>
    </row>
    <row r="23" spans="1:11" ht="12.75">
      <c r="A23" s="9" t="s">
        <v>21</v>
      </c>
      <c r="B23" s="9" t="s">
        <v>22</v>
      </c>
      <c r="C23" s="38" t="s">
        <v>23</v>
      </c>
      <c r="D23" s="39"/>
      <c r="E23" s="39"/>
      <c r="F23" s="39"/>
      <c r="G23" s="40">
        <v>2100</v>
      </c>
      <c r="H23" s="39"/>
      <c r="I23" s="39"/>
      <c r="J23" s="33"/>
      <c r="K23" s="33"/>
    </row>
    <row r="24" spans="1:11" ht="12.75">
      <c r="A24" s="4" t="s">
        <v>285</v>
      </c>
      <c r="B24" s="4"/>
      <c r="C24" s="46" t="s">
        <v>286</v>
      </c>
      <c r="D24" s="39"/>
      <c r="E24" s="39"/>
      <c r="F24" s="39"/>
      <c r="G24" s="47">
        <f>SUM(G25:I29)</f>
        <v>373731</v>
      </c>
      <c r="H24" s="39"/>
      <c r="I24" s="39"/>
      <c r="J24" s="33">
        <v>343000</v>
      </c>
      <c r="K24" s="33">
        <f>G24/J24*100</f>
        <v>108.9594752186589</v>
      </c>
    </row>
    <row r="25" spans="1:11" ht="12.75">
      <c r="A25" s="9" t="s">
        <v>24</v>
      </c>
      <c r="B25" s="9" t="s">
        <v>25</v>
      </c>
      <c r="C25" s="38" t="s">
        <v>26</v>
      </c>
      <c r="D25" s="39"/>
      <c r="E25" s="39"/>
      <c r="F25" s="39"/>
      <c r="G25" s="40">
        <v>50000</v>
      </c>
      <c r="H25" s="39"/>
      <c r="I25" s="39"/>
      <c r="J25" s="33"/>
      <c r="K25" s="33"/>
    </row>
    <row r="26" spans="1:11" ht="12.75">
      <c r="A26" s="9" t="s">
        <v>27</v>
      </c>
      <c r="B26" s="9" t="s">
        <v>28</v>
      </c>
      <c r="C26" s="38" t="s">
        <v>29</v>
      </c>
      <c r="D26" s="39"/>
      <c r="E26" s="39"/>
      <c r="F26" s="39"/>
      <c r="G26" s="40">
        <v>298831</v>
      </c>
      <c r="H26" s="39"/>
      <c r="I26" s="39"/>
      <c r="J26" s="33"/>
      <c r="K26" s="33"/>
    </row>
    <row r="27" spans="1:11" ht="12.75">
      <c r="A27" s="9" t="s">
        <v>30</v>
      </c>
      <c r="B27" s="9" t="s">
        <v>31</v>
      </c>
      <c r="C27" s="38" t="s">
        <v>32</v>
      </c>
      <c r="D27" s="39"/>
      <c r="E27" s="39"/>
      <c r="F27" s="39"/>
      <c r="G27" s="40">
        <v>0</v>
      </c>
      <c r="H27" s="39"/>
      <c r="I27" s="39"/>
      <c r="J27" s="33"/>
      <c r="K27" s="33"/>
    </row>
    <row r="28" spans="1:11" ht="12.75">
      <c r="A28" s="9" t="s">
        <v>33</v>
      </c>
      <c r="B28" s="9" t="s">
        <v>34</v>
      </c>
      <c r="C28" s="38" t="s">
        <v>35</v>
      </c>
      <c r="D28" s="39"/>
      <c r="E28" s="39"/>
      <c r="F28" s="39"/>
      <c r="G28" s="40">
        <v>24900</v>
      </c>
      <c r="H28" s="39"/>
      <c r="I28" s="39"/>
      <c r="J28" s="33"/>
      <c r="K28" s="33"/>
    </row>
    <row r="29" spans="1:11" ht="12.75">
      <c r="A29" s="9" t="s">
        <v>36</v>
      </c>
      <c r="B29" s="9" t="s">
        <v>37</v>
      </c>
      <c r="C29" s="38" t="s">
        <v>287</v>
      </c>
      <c r="D29" s="39"/>
      <c r="E29" s="39"/>
      <c r="F29" s="39"/>
      <c r="G29" s="40">
        <v>0</v>
      </c>
      <c r="H29" s="39"/>
      <c r="I29" s="39"/>
      <c r="J29" s="33"/>
      <c r="K29" s="33"/>
    </row>
    <row r="30" spans="1:11" ht="12.75">
      <c r="A30" s="4" t="s">
        <v>288</v>
      </c>
      <c r="B30" s="4"/>
      <c r="C30" s="46" t="s">
        <v>289</v>
      </c>
      <c r="D30" s="39"/>
      <c r="E30" s="39"/>
      <c r="F30" s="39"/>
      <c r="G30" s="47">
        <f>SUM(G31:I40)</f>
        <v>66319</v>
      </c>
      <c r="H30" s="39"/>
      <c r="I30" s="39"/>
      <c r="J30" s="33">
        <v>78760</v>
      </c>
      <c r="K30" s="33">
        <f>G30/J30*100</f>
        <v>84.20391061452513</v>
      </c>
    </row>
    <row r="31" spans="1:11" ht="12.75">
      <c r="A31" s="9" t="s">
        <v>39</v>
      </c>
      <c r="B31" s="9" t="s">
        <v>40</v>
      </c>
      <c r="C31" s="38" t="s">
        <v>41</v>
      </c>
      <c r="D31" s="39"/>
      <c r="E31" s="39"/>
      <c r="F31" s="39"/>
      <c r="G31" s="40">
        <v>11000</v>
      </c>
      <c r="H31" s="39"/>
      <c r="I31" s="39"/>
      <c r="J31" s="33"/>
      <c r="K31" s="33"/>
    </row>
    <row r="32" spans="1:11" ht="12.75">
      <c r="A32" s="9" t="s">
        <v>39</v>
      </c>
      <c r="B32" s="9" t="s">
        <v>290</v>
      </c>
      <c r="C32" s="38" t="s">
        <v>291</v>
      </c>
      <c r="D32" s="39"/>
      <c r="E32" s="39"/>
      <c r="F32" s="39"/>
      <c r="G32" s="40">
        <v>0</v>
      </c>
      <c r="H32" s="39"/>
      <c r="I32" s="39"/>
      <c r="J32" s="33"/>
      <c r="K32" s="33"/>
    </row>
    <row r="33" spans="1:11" ht="12.75">
      <c r="A33" s="9" t="s">
        <v>42</v>
      </c>
      <c r="B33" s="9" t="s">
        <v>43</v>
      </c>
      <c r="C33" s="38" t="s">
        <v>44</v>
      </c>
      <c r="D33" s="39"/>
      <c r="E33" s="39"/>
      <c r="F33" s="39"/>
      <c r="G33" s="40">
        <v>0</v>
      </c>
      <c r="H33" s="39"/>
      <c r="I33" s="39"/>
      <c r="J33" s="33"/>
      <c r="K33" s="33"/>
    </row>
    <row r="34" spans="1:11" ht="12.75">
      <c r="A34" s="9" t="s">
        <v>45</v>
      </c>
      <c r="B34" s="9" t="s">
        <v>46</v>
      </c>
      <c r="C34" s="38" t="s">
        <v>47</v>
      </c>
      <c r="D34" s="39"/>
      <c r="E34" s="39"/>
      <c r="F34" s="39"/>
      <c r="G34" s="40">
        <v>5514</v>
      </c>
      <c r="H34" s="39"/>
      <c r="I34" s="39"/>
      <c r="J34" s="33"/>
      <c r="K34" s="33"/>
    </row>
    <row r="35" spans="1:11" ht="12.75">
      <c r="A35" s="9" t="s">
        <v>48</v>
      </c>
      <c r="B35" s="9" t="s">
        <v>49</v>
      </c>
      <c r="C35" s="38" t="s">
        <v>50</v>
      </c>
      <c r="D35" s="39"/>
      <c r="E35" s="39"/>
      <c r="F35" s="39"/>
      <c r="G35" s="40">
        <v>23000</v>
      </c>
      <c r="H35" s="39"/>
      <c r="I35" s="39"/>
      <c r="J35" s="33"/>
      <c r="K35" s="33"/>
    </row>
    <row r="36" spans="1:11" ht="12.75">
      <c r="A36" s="8">
        <v>3235</v>
      </c>
      <c r="B36" s="9" t="s">
        <v>292</v>
      </c>
      <c r="C36" s="38" t="s">
        <v>259</v>
      </c>
      <c r="D36" s="63"/>
      <c r="E36" s="63"/>
      <c r="F36" s="63"/>
      <c r="G36" s="40">
        <v>2500</v>
      </c>
      <c r="H36" s="63"/>
      <c r="I36" s="63"/>
      <c r="J36" s="33"/>
      <c r="K36" s="33"/>
    </row>
    <row r="37" spans="1:11" ht="12.75">
      <c r="A37" s="9" t="s">
        <v>51</v>
      </c>
      <c r="B37" s="9" t="s">
        <v>52</v>
      </c>
      <c r="C37" s="38" t="s">
        <v>53</v>
      </c>
      <c r="D37" s="39"/>
      <c r="E37" s="39"/>
      <c r="F37" s="39"/>
      <c r="G37" s="40">
        <v>16800</v>
      </c>
      <c r="H37" s="39"/>
      <c r="I37" s="39"/>
      <c r="J37" s="33"/>
      <c r="K37" s="33"/>
    </row>
    <row r="38" spans="1:11" ht="12.75">
      <c r="A38" s="9" t="s">
        <v>54</v>
      </c>
      <c r="B38" s="9" t="s">
        <v>55</v>
      </c>
      <c r="C38" s="38" t="s">
        <v>56</v>
      </c>
      <c r="D38" s="39"/>
      <c r="E38" s="39"/>
      <c r="F38" s="39"/>
      <c r="G38" s="40">
        <v>0</v>
      </c>
      <c r="H38" s="39"/>
      <c r="I38" s="39"/>
      <c r="J38" s="33"/>
      <c r="K38" s="33"/>
    </row>
    <row r="39" spans="1:11" ht="12.75">
      <c r="A39" s="9" t="s">
        <v>57</v>
      </c>
      <c r="B39" s="9" t="s">
        <v>58</v>
      </c>
      <c r="C39" s="38" t="s">
        <v>59</v>
      </c>
      <c r="D39" s="39"/>
      <c r="E39" s="39"/>
      <c r="F39" s="39"/>
      <c r="G39" s="40">
        <v>7000</v>
      </c>
      <c r="H39" s="39"/>
      <c r="I39" s="39"/>
      <c r="J39" s="33"/>
      <c r="K39" s="33"/>
    </row>
    <row r="40" spans="1:11" ht="12.75">
      <c r="A40" s="9" t="s">
        <v>60</v>
      </c>
      <c r="B40" s="9" t="s">
        <v>61</v>
      </c>
      <c r="C40" s="38" t="s">
        <v>62</v>
      </c>
      <c r="D40" s="39"/>
      <c r="E40" s="39"/>
      <c r="F40" s="39"/>
      <c r="G40" s="40">
        <v>505</v>
      </c>
      <c r="H40" s="39"/>
      <c r="I40" s="39"/>
      <c r="J40" s="33"/>
      <c r="K40" s="33"/>
    </row>
    <row r="41" spans="1:11" ht="12.75">
      <c r="A41" s="4" t="s">
        <v>293</v>
      </c>
      <c r="B41" s="4"/>
      <c r="C41" s="46" t="s">
        <v>294</v>
      </c>
      <c r="D41" s="39"/>
      <c r="E41" s="39"/>
      <c r="F41" s="39"/>
      <c r="G41" s="47">
        <f>SUM(G42)</f>
        <v>0</v>
      </c>
      <c r="H41" s="39"/>
      <c r="I41" s="39"/>
      <c r="J41" s="33"/>
      <c r="K41" s="33"/>
    </row>
    <row r="42" spans="1:11" ht="12.75">
      <c r="A42" s="9" t="s">
        <v>63</v>
      </c>
      <c r="B42" s="9" t="s">
        <v>64</v>
      </c>
      <c r="C42" s="38" t="s">
        <v>295</v>
      </c>
      <c r="D42" s="39"/>
      <c r="E42" s="39"/>
      <c r="F42" s="39"/>
      <c r="G42" s="40">
        <v>0</v>
      </c>
      <c r="H42" s="39"/>
      <c r="I42" s="39"/>
      <c r="J42" s="33"/>
      <c r="K42" s="33"/>
    </row>
    <row r="43" spans="1:11" ht="12.75">
      <c r="A43" s="4" t="s">
        <v>190</v>
      </c>
      <c r="B43" s="4"/>
      <c r="C43" s="46" t="s">
        <v>79</v>
      </c>
      <c r="D43" s="39"/>
      <c r="E43" s="39"/>
      <c r="F43" s="39"/>
      <c r="G43" s="47">
        <f>SUM(G44:I48)</f>
        <v>8980</v>
      </c>
      <c r="H43" s="39"/>
      <c r="I43" s="39"/>
      <c r="J43" s="33">
        <v>18250</v>
      </c>
      <c r="K43" s="33">
        <f>G43/J43*100</f>
        <v>49.205479452054796</v>
      </c>
    </row>
    <row r="44" spans="1:11" ht="12.75">
      <c r="A44" s="9" t="s">
        <v>66</v>
      </c>
      <c r="B44" s="9" t="s">
        <v>67</v>
      </c>
      <c r="C44" s="38" t="s">
        <v>68</v>
      </c>
      <c r="D44" s="39"/>
      <c r="E44" s="39"/>
      <c r="F44" s="39"/>
      <c r="G44" s="40">
        <v>4050</v>
      </c>
      <c r="H44" s="39"/>
      <c r="I44" s="39"/>
      <c r="J44" s="33"/>
      <c r="K44" s="33"/>
    </row>
    <row r="45" spans="1:11" ht="12.75">
      <c r="A45" s="9" t="s">
        <v>69</v>
      </c>
      <c r="B45" s="9" t="s">
        <v>70</v>
      </c>
      <c r="C45" s="38" t="s">
        <v>71</v>
      </c>
      <c r="D45" s="39"/>
      <c r="E45" s="39"/>
      <c r="F45" s="39"/>
      <c r="G45" s="40">
        <v>1100</v>
      </c>
      <c r="H45" s="39"/>
      <c r="I45" s="39"/>
      <c r="J45" s="33"/>
      <c r="K45" s="33"/>
    </row>
    <row r="46" spans="1:11" ht="12.75">
      <c r="A46" s="9" t="s">
        <v>72</v>
      </c>
      <c r="B46" s="9" t="s">
        <v>73</v>
      </c>
      <c r="C46" s="38" t="s">
        <v>296</v>
      </c>
      <c r="D46" s="39"/>
      <c r="E46" s="39"/>
      <c r="F46" s="39"/>
      <c r="G46" s="40">
        <v>1500</v>
      </c>
      <c r="H46" s="39"/>
      <c r="I46" s="39"/>
      <c r="J46" s="33"/>
      <c r="K46" s="33"/>
    </row>
    <row r="47" spans="1:11" ht="12.75">
      <c r="A47" s="9" t="s">
        <v>74</v>
      </c>
      <c r="B47" s="9" t="s">
        <v>75</v>
      </c>
      <c r="C47" s="38" t="s">
        <v>76</v>
      </c>
      <c r="D47" s="39"/>
      <c r="E47" s="39"/>
      <c r="F47" s="39"/>
      <c r="G47" s="40">
        <v>0</v>
      </c>
      <c r="H47" s="39"/>
      <c r="I47" s="39"/>
      <c r="J47" s="33"/>
      <c r="K47" s="33"/>
    </row>
    <row r="48" spans="1:11" ht="12.75">
      <c r="A48" s="9" t="s">
        <v>77</v>
      </c>
      <c r="B48" s="9" t="s">
        <v>78</v>
      </c>
      <c r="C48" s="38" t="s">
        <v>79</v>
      </c>
      <c r="D48" s="39"/>
      <c r="E48" s="39"/>
      <c r="F48" s="39"/>
      <c r="G48" s="40">
        <v>2330</v>
      </c>
      <c r="H48" s="39"/>
      <c r="I48" s="39"/>
      <c r="J48" s="33"/>
      <c r="K48" s="33"/>
    </row>
    <row r="49" spans="1:11" ht="12.75">
      <c r="A49" s="4" t="s">
        <v>297</v>
      </c>
      <c r="B49" s="4"/>
      <c r="C49" s="46" t="s">
        <v>298</v>
      </c>
      <c r="D49" s="39"/>
      <c r="E49" s="39"/>
      <c r="F49" s="39"/>
      <c r="G49" s="47">
        <f>SUM(G50)</f>
        <v>200</v>
      </c>
      <c r="H49" s="39"/>
      <c r="I49" s="39"/>
      <c r="J49" s="33">
        <v>750</v>
      </c>
      <c r="K49" s="33">
        <f>G49/J49*100</f>
        <v>26.666666666666668</v>
      </c>
    </row>
    <row r="50" spans="1:11" ht="12.75">
      <c r="A50" s="4" t="s">
        <v>299</v>
      </c>
      <c r="B50" s="4"/>
      <c r="C50" s="46" t="s">
        <v>276</v>
      </c>
      <c r="D50" s="39"/>
      <c r="E50" s="39"/>
      <c r="F50" s="39"/>
      <c r="G50" s="47">
        <f>SUM(G51:I53)</f>
        <v>200</v>
      </c>
      <c r="H50" s="39"/>
      <c r="I50" s="39"/>
      <c r="J50" s="33">
        <v>750</v>
      </c>
      <c r="K50" s="33">
        <f>G50/J50*100</f>
        <v>26.666666666666668</v>
      </c>
    </row>
    <row r="51" spans="1:11" ht="12.75">
      <c r="A51" s="9" t="s">
        <v>80</v>
      </c>
      <c r="B51" s="9" t="s">
        <v>81</v>
      </c>
      <c r="C51" s="38" t="s">
        <v>82</v>
      </c>
      <c r="D51" s="39"/>
      <c r="E51" s="39"/>
      <c r="F51" s="39"/>
      <c r="G51" s="40">
        <v>0</v>
      </c>
      <c r="H51" s="39"/>
      <c r="I51" s="39"/>
      <c r="J51" s="33"/>
      <c r="K51" s="33"/>
    </row>
    <row r="52" spans="1:11" ht="12.75">
      <c r="A52" s="9" t="s">
        <v>83</v>
      </c>
      <c r="B52" s="9" t="s">
        <v>84</v>
      </c>
      <c r="C52" s="38" t="s">
        <v>85</v>
      </c>
      <c r="D52" s="39"/>
      <c r="E52" s="39"/>
      <c r="F52" s="39"/>
      <c r="G52" s="40">
        <v>200</v>
      </c>
      <c r="H52" s="39"/>
      <c r="I52" s="39"/>
      <c r="J52" s="33"/>
      <c r="K52" s="33"/>
    </row>
    <row r="53" spans="1:11" ht="12.75">
      <c r="A53" s="9" t="s">
        <v>86</v>
      </c>
      <c r="B53" s="9" t="s">
        <v>87</v>
      </c>
      <c r="C53" s="38" t="s">
        <v>88</v>
      </c>
      <c r="D53" s="39"/>
      <c r="E53" s="39"/>
      <c r="F53" s="39"/>
      <c r="G53" s="40">
        <v>0</v>
      </c>
      <c r="H53" s="39"/>
      <c r="I53" s="39"/>
      <c r="J53" s="33"/>
      <c r="K53" s="33"/>
    </row>
    <row r="54" spans="1:11" ht="15">
      <c r="A54" s="48" t="s">
        <v>89</v>
      </c>
      <c r="B54" s="54"/>
      <c r="C54" s="54"/>
      <c r="D54" s="54"/>
      <c r="E54" s="54"/>
      <c r="F54" s="54"/>
      <c r="G54" s="49">
        <f>SUM(G55,G91,G114,G146,G164)</f>
        <v>413550</v>
      </c>
      <c r="H54" s="54"/>
      <c r="I54" s="54"/>
      <c r="J54" s="33"/>
      <c r="K54" s="33"/>
    </row>
    <row r="55" spans="1:11" ht="12.75">
      <c r="A55" s="50" t="s">
        <v>90</v>
      </c>
      <c r="B55" s="39"/>
      <c r="C55" s="39"/>
      <c r="D55" s="39"/>
      <c r="E55" s="39"/>
      <c r="F55" s="39"/>
      <c r="G55" s="51">
        <f>SUM(G56,G80)</f>
        <v>24400</v>
      </c>
      <c r="H55" s="39"/>
      <c r="I55" s="39"/>
      <c r="J55" s="33">
        <v>20000</v>
      </c>
      <c r="K55" s="33">
        <f>G55/J55*100</f>
        <v>122</v>
      </c>
    </row>
    <row r="56" spans="1:11" ht="12.75">
      <c r="A56" s="4" t="s">
        <v>181</v>
      </c>
      <c r="B56" s="4"/>
      <c r="C56" s="46" t="s">
        <v>280</v>
      </c>
      <c r="D56" s="39"/>
      <c r="E56" s="39"/>
      <c r="F56" s="39"/>
      <c r="G56" s="47">
        <f>SUM(G57,G61)</f>
        <v>11400</v>
      </c>
      <c r="H56" s="39"/>
      <c r="I56" s="39"/>
      <c r="J56" s="33">
        <v>9000</v>
      </c>
      <c r="K56" s="33">
        <f>G56/J56*100</f>
        <v>126.66666666666666</v>
      </c>
    </row>
    <row r="57" spans="1:11" ht="12.75">
      <c r="A57" s="7">
        <v>31</v>
      </c>
      <c r="B57" s="4"/>
      <c r="C57" s="46" t="s">
        <v>281</v>
      </c>
      <c r="D57" s="63"/>
      <c r="E57" s="63"/>
      <c r="F57" s="63"/>
      <c r="G57" s="47">
        <f>SUM(G58)</f>
        <v>1400</v>
      </c>
      <c r="H57" s="63"/>
      <c r="I57" s="63"/>
      <c r="J57" s="33">
        <v>0</v>
      </c>
      <c r="K57" s="33" t="e">
        <f>G57/J57*100</f>
        <v>#DIV/0!</v>
      </c>
    </row>
    <row r="58" spans="1:11" ht="12.75">
      <c r="A58" s="7">
        <v>311</v>
      </c>
      <c r="B58" s="4"/>
      <c r="C58" s="46" t="s">
        <v>300</v>
      </c>
      <c r="D58" s="63"/>
      <c r="E58" s="63"/>
      <c r="F58" s="63"/>
      <c r="G58" s="47">
        <f>SUM(G59,G60)</f>
        <v>1400</v>
      </c>
      <c r="H58" s="63"/>
      <c r="I58" s="63"/>
      <c r="J58" s="33">
        <v>0</v>
      </c>
      <c r="K58" s="33" t="e">
        <f>G58/J58*100</f>
        <v>#DIV/0!</v>
      </c>
    </row>
    <row r="59" spans="1:11" ht="12.75">
      <c r="A59" s="8">
        <v>3113</v>
      </c>
      <c r="B59" s="9" t="s">
        <v>301</v>
      </c>
      <c r="C59" s="38" t="s">
        <v>260</v>
      </c>
      <c r="D59" s="63"/>
      <c r="E59" s="63"/>
      <c r="F59" s="63"/>
      <c r="G59" s="40">
        <v>1000</v>
      </c>
      <c r="H59" s="68"/>
      <c r="I59" s="68"/>
      <c r="J59" s="33"/>
      <c r="K59" s="33"/>
    </row>
    <row r="60" spans="1:11" ht="12.75">
      <c r="A60" s="8">
        <v>3132</v>
      </c>
      <c r="B60" s="9" t="s">
        <v>302</v>
      </c>
      <c r="C60" s="38" t="s">
        <v>172</v>
      </c>
      <c r="D60" s="63"/>
      <c r="E60" s="63"/>
      <c r="F60" s="63"/>
      <c r="G60" s="40">
        <v>400</v>
      </c>
      <c r="H60" s="68"/>
      <c r="I60" s="68"/>
      <c r="J60" s="33"/>
      <c r="K60" s="33"/>
    </row>
    <row r="61" spans="1:11" ht="12.75">
      <c r="A61" s="4" t="s">
        <v>187</v>
      </c>
      <c r="B61" s="4"/>
      <c r="C61" s="46" t="s">
        <v>283</v>
      </c>
      <c r="D61" s="39"/>
      <c r="E61" s="39"/>
      <c r="F61" s="39"/>
      <c r="G61" s="47">
        <f>SUM(G62,G64,G69,G73)</f>
        <v>10000</v>
      </c>
      <c r="H61" s="47"/>
      <c r="I61" s="47"/>
      <c r="J61" s="33">
        <v>9000</v>
      </c>
      <c r="K61" s="33">
        <f>G61/J61*100</f>
        <v>111.11111111111111</v>
      </c>
    </row>
    <row r="62" spans="1:11" ht="12.75">
      <c r="A62" s="4" t="s">
        <v>188</v>
      </c>
      <c r="B62" s="4"/>
      <c r="C62" s="46" t="s">
        <v>303</v>
      </c>
      <c r="D62" s="39"/>
      <c r="E62" s="39"/>
      <c r="F62" s="39"/>
      <c r="G62" s="47">
        <f>SUM(G63)</f>
        <v>0</v>
      </c>
      <c r="H62" s="47"/>
      <c r="I62" s="47"/>
      <c r="J62" s="33">
        <v>0</v>
      </c>
      <c r="K62" s="33"/>
    </row>
    <row r="63" spans="1:11" ht="12.75">
      <c r="A63" s="9" t="s">
        <v>18</v>
      </c>
      <c r="B63" s="9" t="s">
        <v>91</v>
      </c>
      <c r="C63" s="38" t="s">
        <v>20</v>
      </c>
      <c r="D63" s="39"/>
      <c r="E63" s="39"/>
      <c r="F63" s="39"/>
      <c r="G63" s="40">
        <v>0</v>
      </c>
      <c r="H63" s="40"/>
      <c r="I63" s="40"/>
      <c r="J63" s="33"/>
      <c r="K63" s="33"/>
    </row>
    <row r="64" spans="1:11" ht="12.75">
      <c r="A64" s="4" t="s">
        <v>285</v>
      </c>
      <c r="B64" s="4"/>
      <c r="C64" s="46" t="s">
        <v>286</v>
      </c>
      <c r="D64" s="39"/>
      <c r="E64" s="39"/>
      <c r="F64" s="39"/>
      <c r="G64" s="47">
        <f>SUM(G65:I68)</f>
        <v>2000</v>
      </c>
      <c r="H64" s="47"/>
      <c r="I64" s="47"/>
      <c r="J64" s="33">
        <v>2000</v>
      </c>
      <c r="K64" s="33">
        <f>G64/J64*100</f>
        <v>100</v>
      </c>
    </row>
    <row r="65" spans="1:11" ht="12.75">
      <c r="A65" s="9" t="s">
        <v>24</v>
      </c>
      <c r="B65" s="9" t="s">
        <v>92</v>
      </c>
      <c r="C65" s="38" t="s">
        <v>26</v>
      </c>
      <c r="D65" s="39"/>
      <c r="E65" s="39"/>
      <c r="F65" s="39"/>
      <c r="G65" s="40">
        <v>0</v>
      </c>
      <c r="H65" s="40"/>
      <c r="I65" s="40"/>
      <c r="J65" s="33"/>
      <c r="K65" s="33"/>
    </row>
    <row r="66" spans="1:11" ht="12.75">
      <c r="A66" s="9" t="s">
        <v>30</v>
      </c>
      <c r="B66" s="9" t="s">
        <v>93</v>
      </c>
      <c r="C66" s="38" t="s">
        <v>32</v>
      </c>
      <c r="D66" s="39"/>
      <c r="E66" s="39"/>
      <c r="F66" s="39"/>
      <c r="G66" s="40">
        <v>2000</v>
      </c>
      <c r="H66" s="40"/>
      <c r="I66" s="40"/>
      <c r="J66" s="33"/>
      <c r="K66" s="33"/>
    </row>
    <row r="67" spans="1:11" ht="12.75">
      <c r="A67" s="9" t="s">
        <v>33</v>
      </c>
      <c r="B67" s="9" t="s">
        <v>94</v>
      </c>
      <c r="C67" s="38" t="s">
        <v>35</v>
      </c>
      <c r="D67" s="39"/>
      <c r="E67" s="39"/>
      <c r="F67" s="39"/>
      <c r="G67" s="40">
        <v>0</v>
      </c>
      <c r="H67" s="40"/>
      <c r="I67" s="40"/>
      <c r="J67" s="33"/>
      <c r="K67" s="33"/>
    </row>
    <row r="68" spans="1:11" ht="12.75">
      <c r="A68" s="9" t="s">
        <v>36</v>
      </c>
      <c r="B68" s="9" t="s">
        <v>95</v>
      </c>
      <c r="C68" s="38" t="s">
        <v>304</v>
      </c>
      <c r="D68" s="39"/>
      <c r="E68" s="39"/>
      <c r="F68" s="39"/>
      <c r="G68" s="40">
        <v>0</v>
      </c>
      <c r="H68" s="40"/>
      <c r="I68" s="40"/>
      <c r="J68" s="33"/>
      <c r="K68" s="33"/>
    </row>
    <row r="69" spans="1:11" ht="12.75">
      <c r="A69" s="4" t="s">
        <v>288</v>
      </c>
      <c r="B69" s="4"/>
      <c r="C69" s="46" t="s">
        <v>289</v>
      </c>
      <c r="D69" s="39"/>
      <c r="E69" s="39"/>
      <c r="F69" s="39"/>
      <c r="G69" s="47">
        <f>SUM(G70:I72)</f>
        <v>3000</v>
      </c>
      <c r="H69" s="47"/>
      <c r="I69" s="47"/>
      <c r="J69" s="33">
        <v>3000</v>
      </c>
      <c r="K69" s="33">
        <f>G69/J69*100</f>
        <v>100</v>
      </c>
    </row>
    <row r="70" spans="1:11" ht="12.75">
      <c r="A70" s="9" t="s">
        <v>42</v>
      </c>
      <c r="B70" s="9" t="s">
        <v>96</v>
      </c>
      <c r="C70" s="38" t="s">
        <v>44</v>
      </c>
      <c r="D70" s="39"/>
      <c r="E70" s="39"/>
      <c r="F70" s="39"/>
      <c r="G70" s="40">
        <v>3000</v>
      </c>
      <c r="H70" s="40"/>
      <c r="I70" s="40"/>
      <c r="J70" s="33"/>
      <c r="K70" s="33"/>
    </row>
    <row r="71" spans="1:11" ht="12.75">
      <c r="A71" s="9" t="s">
        <v>54</v>
      </c>
      <c r="B71" s="9" t="s">
        <v>97</v>
      </c>
      <c r="C71" s="38" t="s">
        <v>56</v>
      </c>
      <c r="D71" s="39"/>
      <c r="E71" s="39"/>
      <c r="F71" s="39"/>
      <c r="G71" s="40">
        <v>0</v>
      </c>
      <c r="H71" s="40"/>
      <c r="I71" s="40"/>
      <c r="J71" s="33"/>
      <c r="K71" s="33"/>
    </row>
    <row r="72" spans="1:11" ht="12.75">
      <c r="A72" s="9" t="s">
        <v>57</v>
      </c>
      <c r="B72" s="9" t="s">
        <v>98</v>
      </c>
      <c r="C72" s="38" t="s">
        <v>305</v>
      </c>
      <c r="D72" s="39"/>
      <c r="E72" s="39"/>
      <c r="F72" s="39"/>
      <c r="G72" s="40">
        <v>0</v>
      </c>
      <c r="H72" s="40"/>
      <c r="I72" s="40"/>
      <c r="J72" s="33"/>
      <c r="K72" s="33"/>
    </row>
    <row r="73" spans="1:11" ht="12.75">
      <c r="A73" s="4" t="s">
        <v>190</v>
      </c>
      <c r="B73" s="4"/>
      <c r="C73" s="46" t="s">
        <v>79</v>
      </c>
      <c r="D73" s="39"/>
      <c r="E73" s="39"/>
      <c r="F73" s="39"/>
      <c r="G73" s="47">
        <f>SUM(G74:I76)</f>
        <v>5000</v>
      </c>
      <c r="H73" s="47"/>
      <c r="I73" s="47"/>
      <c r="J73" s="33">
        <v>4000</v>
      </c>
      <c r="K73" s="33">
        <f>G73/J73*100</f>
        <v>125</v>
      </c>
    </row>
    <row r="74" spans="1:11" ht="12.75">
      <c r="A74" s="9" t="s">
        <v>66</v>
      </c>
      <c r="B74" s="9" t="s">
        <v>99</v>
      </c>
      <c r="C74" s="38" t="s">
        <v>68</v>
      </c>
      <c r="D74" s="39"/>
      <c r="E74" s="39"/>
      <c r="F74" s="39"/>
      <c r="G74" s="40">
        <v>0</v>
      </c>
      <c r="H74" s="40"/>
      <c r="I74" s="40"/>
      <c r="J74" s="33"/>
      <c r="K74" s="33"/>
    </row>
    <row r="75" spans="1:11" ht="12.75">
      <c r="A75" s="9" t="s">
        <v>69</v>
      </c>
      <c r="B75" s="9" t="s">
        <v>100</v>
      </c>
      <c r="C75" s="38" t="s">
        <v>71</v>
      </c>
      <c r="D75" s="39"/>
      <c r="E75" s="39"/>
      <c r="F75" s="39"/>
      <c r="G75" s="40">
        <v>0</v>
      </c>
      <c r="H75" s="40"/>
      <c r="I75" s="40"/>
      <c r="J75" s="33"/>
      <c r="K75" s="33"/>
    </row>
    <row r="76" spans="1:11" ht="12.75">
      <c r="A76" s="9" t="s">
        <v>77</v>
      </c>
      <c r="B76" s="9" t="s">
        <v>101</v>
      </c>
      <c r="C76" s="38" t="s">
        <v>306</v>
      </c>
      <c r="D76" s="39"/>
      <c r="E76" s="39"/>
      <c r="F76" s="39"/>
      <c r="G76" s="40">
        <v>5000</v>
      </c>
      <c r="H76" s="40"/>
      <c r="I76" s="40"/>
      <c r="J76" s="33"/>
      <c r="K76" s="33"/>
    </row>
    <row r="77" spans="1:11" ht="12.75">
      <c r="A77" s="4" t="s">
        <v>297</v>
      </c>
      <c r="B77" s="4"/>
      <c r="C77" s="46" t="s">
        <v>275</v>
      </c>
      <c r="D77" s="39"/>
      <c r="E77" s="39"/>
      <c r="F77" s="39"/>
      <c r="G77" s="47">
        <f>SUM(G78)</f>
        <v>0</v>
      </c>
      <c r="H77" s="47"/>
      <c r="I77" s="47"/>
      <c r="J77" s="33">
        <v>0</v>
      </c>
      <c r="K77" s="33" t="e">
        <f>G77/J77*100</f>
        <v>#DIV/0!</v>
      </c>
    </row>
    <row r="78" spans="1:11" ht="12.75">
      <c r="A78" s="4" t="s">
        <v>299</v>
      </c>
      <c r="B78" s="4"/>
      <c r="C78" s="46" t="s">
        <v>307</v>
      </c>
      <c r="D78" s="39"/>
      <c r="E78" s="39"/>
      <c r="F78" s="39"/>
      <c r="G78" s="47">
        <f>SUM(G79)</f>
        <v>0</v>
      </c>
      <c r="H78" s="47"/>
      <c r="I78" s="47"/>
      <c r="J78" s="33">
        <v>0</v>
      </c>
      <c r="K78" s="33" t="e">
        <f>G78/J78*100</f>
        <v>#DIV/0!</v>
      </c>
    </row>
    <row r="79" spans="1:11" ht="12.75">
      <c r="A79" s="9" t="s">
        <v>86</v>
      </c>
      <c r="B79" s="9" t="s">
        <v>102</v>
      </c>
      <c r="C79" s="38" t="s">
        <v>88</v>
      </c>
      <c r="D79" s="39"/>
      <c r="E79" s="39"/>
      <c r="F79" s="39"/>
      <c r="G79" s="40">
        <v>0</v>
      </c>
      <c r="H79" s="40"/>
      <c r="I79" s="40"/>
      <c r="J79" s="33"/>
      <c r="K79" s="33"/>
    </row>
    <row r="80" spans="1:11" ht="12.75">
      <c r="A80" s="4" t="s">
        <v>308</v>
      </c>
      <c r="B80" s="4"/>
      <c r="C80" s="46" t="s">
        <v>309</v>
      </c>
      <c r="D80" s="39"/>
      <c r="E80" s="39"/>
      <c r="F80" s="39"/>
      <c r="G80" s="47">
        <f>SUM(G81)</f>
        <v>13000</v>
      </c>
      <c r="H80" s="47"/>
      <c r="I80" s="47"/>
      <c r="J80" s="33">
        <v>11000</v>
      </c>
      <c r="K80" s="33">
        <f>G80/J80*100</f>
        <v>118.18181818181819</v>
      </c>
    </row>
    <row r="81" spans="1:11" ht="12.75">
      <c r="A81" s="4" t="s">
        <v>310</v>
      </c>
      <c r="B81" s="4"/>
      <c r="C81" s="46" t="s">
        <v>311</v>
      </c>
      <c r="D81" s="39"/>
      <c r="E81" s="39"/>
      <c r="F81" s="39"/>
      <c r="G81" s="47">
        <f>SUM(G82,G87,G89)</f>
        <v>13000</v>
      </c>
      <c r="H81" s="47"/>
      <c r="I81" s="47"/>
      <c r="J81" s="33">
        <v>11000</v>
      </c>
      <c r="K81" s="33">
        <f>G81/J81*100</f>
        <v>118.18181818181819</v>
      </c>
    </row>
    <row r="82" spans="1:11" ht="12.75">
      <c r="A82" s="4" t="s">
        <v>312</v>
      </c>
      <c r="B82" s="4"/>
      <c r="C82" s="46" t="s">
        <v>313</v>
      </c>
      <c r="D82" s="39"/>
      <c r="E82" s="39"/>
      <c r="F82" s="39"/>
      <c r="G82" s="47">
        <f>SUM(G83:I86)</f>
        <v>9000</v>
      </c>
      <c r="H82" s="47"/>
      <c r="I82" s="47"/>
      <c r="J82" s="33">
        <v>7000</v>
      </c>
      <c r="K82" s="33">
        <f>G82/J82*100</f>
        <v>128.57142857142858</v>
      </c>
    </row>
    <row r="83" spans="1:11" ht="12.75">
      <c r="A83" s="9" t="s">
        <v>103</v>
      </c>
      <c r="B83" s="9" t="s">
        <v>104</v>
      </c>
      <c r="C83" s="38" t="s">
        <v>314</v>
      </c>
      <c r="D83" s="39"/>
      <c r="E83" s="39"/>
      <c r="F83" s="39"/>
      <c r="G83" s="40">
        <v>1000</v>
      </c>
      <c r="H83" s="40"/>
      <c r="I83" s="40"/>
      <c r="J83" s="33"/>
      <c r="K83" s="33"/>
    </row>
    <row r="84" spans="1:11" ht="12.75">
      <c r="A84" s="9" t="s">
        <v>106</v>
      </c>
      <c r="B84" s="9" t="s">
        <v>107</v>
      </c>
      <c r="C84" s="38" t="s">
        <v>108</v>
      </c>
      <c r="D84" s="39"/>
      <c r="E84" s="39"/>
      <c r="F84" s="39"/>
      <c r="G84" s="40">
        <v>1000</v>
      </c>
      <c r="H84" s="40"/>
      <c r="I84" s="40"/>
      <c r="J84" s="33"/>
      <c r="K84" s="33"/>
    </row>
    <row r="85" spans="1:11" ht="12.75">
      <c r="A85" s="9" t="s">
        <v>109</v>
      </c>
      <c r="B85" s="9" t="s">
        <v>110</v>
      </c>
      <c r="C85" s="38" t="s">
        <v>111</v>
      </c>
      <c r="D85" s="39"/>
      <c r="E85" s="39"/>
      <c r="F85" s="39"/>
      <c r="G85" s="40">
        <v>6000</v>
      </c>
      <c r="H85" s="40"/>
      <c r="I85" s="40"/>
      <c r="J85" s="33"/>
      <c r="K85" s="33"/>
    </row>
    <row r="86" spans="1:11" ht="12.75">
      <c r="A86" s="9" t="s">
        <v>112</v>
      </c>
      <c r="B86" s="9" t="s">
        <v>113</v>
      </c>
      <c r="C86" s="38" t="s">
        <v>114</v>
      </c>
      <c r="D86" s="39"/>
      <c r="E86" s="39"/>
      <c r="F86" s="39"/>
      <c r="G86" s="40">
        <v>1000</v>
      </c>
      <c r="H86" s="40"/>
      <c r="I86" s="40"/>
      <c r="J86" s="33"/>
      <c r="K86" s="33"/>
    </row>
    <row r="87" spans="1:11" ht="12.75">
      <c r="A87" s="4" t="s">
        <v>315</v>
      </c>
      <c r="B87" s="4"/>
      <c r="C87" s="46" t="s">
        <v>316</v>
      </c>
      <c r="D87" s="39"/>
      <c r="E87" s="39"/>
      <c r="F87" s="39"/>
      <c r="G87" s="47">
        <f>SUM(G88)</f>
        <v>4000</v>
      </c>
      <c r="H87" s="47"/>
      <c r="I87" s="47"/>
      <c r="J87" s="33">
        <v>4000</v>
      </c>
      <c r="K87" s="33">
        <f>G87/J87*100</f>
        <v>100</v>
      </c>
    </row>
    <row r="88" spans="1:11" ht="12.75">
      <c r="A88" s="9" t="s">
        <v>115</v>
      </c>
      <c r="B88" s="9" t="s">
        <v>116</v>
      </c>
      <c r="C88" s="38" t="s">
        <v>117</v>
      </c>
      <c r="D88" s="39"/>
      <c r="E88" s="39"/>
      <c r="F88" s="39"/>
      <c r="G88" s="40">
        <v>4000</v>
      </c>
      <c r="H88" s="40"/>
      <c r="I88" s="40"/>
      <c r="J88" s="33"/>
      <c r="K88" s="33"/>
    </row>
    <row r="89" spans="1:11" ht="12.75">
      <c r="A89" s="4" t="s">
        <v>317</v>
      </c>
      <c r="B89" s="4"/>
      <c r="C89" s="46" t="s">
        <v>318</v>
      </c>
      <c r="D89" s="39"/>
      <c r="E89" s="39"/>
      <c r="F89" s="39"/>
      <c r="G89" s="47">
        <f>SUM(G90)</f>
        <v>0</v>
      </c>
      <c r="H89" s="47"/>
      <c r="I89" s="47"/>
      <c r="J89" s="33">
        <v>0</v>
      </c>
      <c r="K89" s="33" t="e">
        <f>G89/J89*100</f>
        <v>#DIV/0!</v>
      </c>
    </row>
    <row r="90" spans="1:11" ht="12.75">
      <c r="A90" s="9" t="s">
        <v>118</v>
      </c>
      <c r="B90" s="9" t="s">
        <v>119</v>
      </c>
      <c r="C90" s="38" t="s">
        <v>120</v>
      </c>
      <c r="D90" s="39"/>
      <c r="E90" s="39"/>
      <c r="F90" s="39"/>
      <c r="G90" s="40">
        <v>0</v>
      </c>
      <c r="H90" s="40"/>
      <c r="I90" s="40"/>
      <c r="J90" s="33"/>
      <c r="K90" s="33"/>
    </row>
    <row r="91" spans="1:11" ht="12.75">
      <c r="A91" s="50" t="s">
        <v>121</v>
      </c>
      <c r="B91" s="39"/>
      <c r="C91" s="39"/>
      <c r="D91" s="39"/>
      <c r="E91" s="39"/>
      <c r="F91" s="39"/>
      <c r="G91" s="51">
        <f>SUM(G92,G111)</f>
        <v>94000</v>
      </c>
      <c r="H91" s="51"/>
      <c r="I91" s="51"/>
      <c r="J91" s="33">
        <v>60000</v>
      </c>
      <c r="K91" s="33">
        <f>G91/J91*100</f>
        <v>156.66666666666666</v>
      </c>
    </row>
    <row r="92" spans="1:11" ht="12.75">
      <c r="A92" s="4" t="s">
        <v>181</v>
      </c>
      <c r="B92" s="4"/>
      <c r="C92" s="46" t="s">
        <v>280</v>
      </c>
      <c r="D92" s="39"/>
      <c r="E92" s="39"/>
      <c r="F92" s="39"/>
      <c r="G92" s="47">
        <f>SUM(G93,G108)</f>
        <v>94000</v>
      </c>
      <c r="H92" s="47"/>
      <c r="I92" s="47"/>
      <c r="J92" s="33">
        <v>60000</v>
      </c>
      <c r="K92" s="33">
        <f>G92/J92*100</f>
        <v>156.66666666666666</v>
      </c>
    </row>
    <row r="93" spans="1:11" ht="12.75">
      <c r="A93" s="4" t="s">
        <v>187</v>
      </c>
      <c r="B93" s="4"/>
      <c r="C93" s="46" t="s">
        <v>283</v>
      </c>
      <c r="D93" s="39"/>
      <c r="E93" s="39"/>
      <c r="F93" s="39"/>
      <c r="G93" s="47">
        <f>SUM(G94,G99,G103,G105)</f>
        <v>94000</v>
      </c>
      <c r="H93" s="47"/>
      <c r="I93" s="47"/>
      <c r="J93" s="33">
        <v>60000</v>
      </c>
      <c r="K93" s="33">
        <f>G93/J93*100</f>
        <v>156.66666666666666</v>
      </c>
    </row>
    <row r="94" spans="1:11" ht="12.75">
      <c r="A94" s="4" t="s">
        <v>285</v>
      </c>
      <c r="B94" s="4"/>
      <c r="C94" s="46" t="s">
        <v>286</v>
      </c>
      <c r="D94" s="39"/>
      <c r="E94" s="39"/>
      <c r="F94" s="39"/>
      <c r="G94" s="47">
        <f>SUM(G95:I98)</f>
        <v>94000</v>
      </c>
      <c r="H94" s="47"/>
      <c r="I94" s="47"/>
      <c r="J94" s="33">
        <v>60000</v>
      </c>
      <c r="K94" s="33">
        <f>G94/J94*100</f>
        <v>156.66666666666666</v>
      </c>
    </row>
    <row r="95" spans="1:11" ht="12.75">
      <c r="A95" s="9" t="s">
        <v>24</v>
      </c>
      <c r="B95" s="9" t="s">
        <v>122</v>
      </c>
      <c r="C95" s="38" t="s">
        <v>26</v>
      </c>
      <c r="D95" s="39"/>
      <c r="E95" s="39"/>
      <c r="F95" s="39"/>
      <c r="G95" s="40">
        <v>0</v>
      </c>
      <c r="H95" s="40"/>
      <c r="I95" s="40"/>
      <c r="J95" s="33"/>
      <c r="K95" s="33"/>
    </row>
    <row r="96" spans="1:11" ht="12.75">
      <c r="A96" s="9" t="s">
        <v>123</v>
      </c>
      <c r="B96" s="9" t="s">
        <v>124</v>
      </c>
      <c r="C96" s="38" t="s">
        <v>125</v>
      </c>
      <c r="D96" s="39"/>
      <c r="E96" s="39"/>
      <c r="F96" s="39"/>
      <c r="G96" s="40">
        <v>70000</v>
      </c>
      <c r="H96" s="40"/>
      <c r="I96" s="40"/>
      <c r="J96" s="33"/>
      <c r="K96" s="33"/>
    </row>
    <row r="97" spans="1:11" ht="12.75">
      <c r="A97" s="9" t="s">
        <v>30</v>
      </c>
      <c r="B97" s="9" t="s">
        <v>126</v>
      </c>
      <c r="C97" s="38" t="s">
        <v>32</v>
      </c>
      <c r="D97" s="39"/>
      <c r="E97" s="39"/>
      <c r="F97" s="39"/>
      <c r="G97" s="40">
        <v>0</v>
      </c>
      <c r="H97" s="40"/>
      <c r="I97" s="40"/>
      <c r="J97" s="33"/>
      <c r="K97" s="33"/>
    </row>
    <row r="98" spans="1:11" ht="12.75">
      <c r="A98" s="9" t="s">
        <v>33</v>
      </c>
      <c r="B98" s="9" t="s">
        <v>127</v>
      </c>
      <c r="C98" s="38" t="s">
        <v>319</v>
      </c>
      <c r="D98" s="39"/>
      <c r="E98" s="39"/>
      <c r="F98" s="39"/>
      <c r="G98" s="40">
        <v>24000</v>
      </c>
      <c r="H98" s="40"/>
      <c r="I98" s="40"/>
      <c r="J98" s="33"/>
      <c r="K98" s="33"/>
    </row>
    <row r="99" spans="1:11" ht="12.75">
      <c r="A99" s="4" t="s">
        <v>288</v>
      </c>
      <c r="B99" s="4"/>
      <c r="C99" s="46" t="s">
        <v>289</v>
      </c>
      <c r="D99" s="39"/>
      <c r="E99" s="39"/>
      <c r="F99" s="39"/>
      <c r="G99" s="47">
        <f>SUM(G100:I102)</f>
        <v>0</v>
      </c>
      <c r="H99" s="47"/>
      <c r="I99" s="47"/>
      <c r="J99" s="33">
        <v>0</v>
      </c>
      <c r="K99" s="33" t="e">
        <f>G99/J99*100</f>
        <v>#DIV/0!</v>
      </c>
    </row>
    <row r="100" spans="1:11" ht="12.75">
      <c r="A100" s="9" t="s">
        <v>42</v>
      </c>
      <c r="B100" s="9" t="s">
        <v>128</v>
      </c>
      <c r="C100" s="38" t="s">
        <v>44</v>
      </c>
      <c r="D100" s="39"/>
      <c r="E100" s="39"/>
      <c r="F100" s="39"/>
      <c r="G100" s="40">
        <v>0</v>
      </c>
      <c r="H100" s="40"/>
      <c r="I100" s="40"/>
      <c r="J100" s="33"/>
      <c r="K100" s="33"/>
    </row>
    <row r="101" spans="1:11" ht="12.75">
      <c r="A101" s="9" t="s">
        <v>51</v>
      </c>
      <c r="B101" s="9" t="s">
        <v>129</v>
      </c>
      <c r="C101" s="38" t="s">
        <v>53</v>
      </c>
      <c r="D101" s="39"/>
      <c r="E101" s="39"/>
      <c r="F101" s="39"/>
      <c r="G101" s="40">
        <v>0</v>
      </c>
      <c r="H101" s="40"/>
      <c r="I101" s="40"/>
      <c r="J101" s="33"/>
      <c r="K101" s="33"/>
    </row>
    <row r="102" spans="1:11" ht="12.75">
      <c r="A102" s="9" t="s">
        <v>54</v>
      </c>
      <c r="B102" s="9" t="s">
        <v>130</v>
      </c>
      <c r="C102" s="38" t="s">
        <v>56</v>
      </c>
      <c r="D102" s="39"/>
      <c r="E102" s="39"/>
      <c r="F102" s="39"/>
      <c r="G102" s="40">
        <v>0</v>
      </c>
      <c r="H102" s="40"/>
      <c r="I102" s="40"/>
      <c r="J102" s="33"/>
      <c r="K102" s="33"/>
    </row>
    <row r="103" spans="1:11" ht="12.75">
      <c r="A103" s="4" t="s">
        <v>293</v>
      </c>
      <c r="B103" s="4"/>
      <c r="C103" s="46" t="s">
        <v>294</v>
      </c>
      <c r="D103" s="39"/>
      <c r="E103" s="39"/>
      <c r="F103" s="39"/>
      <c r="G103" s="47">
        <f>SUM(G104)</f>
        <v>0</v>
      </c>
      <c r="H103" s="47"/>
      <c r="I103" s="47"/>
      <c r="J103" s="33">
        <v>0</v>
      </c>
      <c r="K103" s="33" t="e">
        <f>G103/J103*100</f>
        <v>#DIV/0!</v>
      </c>
    </row>
    <row r="104" spans="1:11" ht="12.75">
      <c r="A104" s="9" t="s">
        <v>63</v>
      </c>
      <c r="B104" s="9" t="s">
        <v>131</v>
      </c>
      <c r="C104" s="38" t="s">
        <v>65</v>
      </c>
      <c r="D104" s="39"/>
      <c r="E104" s="39"/>
      <c r="F104" s="39"/>
      <c r="G104" s="40">
        <v>0</v>
      </c>
      <c r="H104" s="40"/>
      <c r="I104" s="40"/>
      <c r="J104" s="33"/>
      <c r="K104" s="33"/>
    </row>
    <row r="105" spans="1:11" ht="12.75">
      <c r="A105" s="4" t="s">
        <v>190</v>
      </c>
      <c r="B105" s="4"/>
      <c r="C105" s="46" t="s">
        <v>79</v>
      </c>
      <c r="D105" s="39"/>
      <c r="E105" s="39"/>
      <c r="F105" s="39"/>
      <c r="G105" s="47">
        <f>SUM(G106:I107)</f>
        <v>0</v>
      </c>
      <c r="H105" s="47"/>
      <c r="I105" s="47"/>
      <c r="J105" s="33">
        <v>0</v>
      </c>
      <c r="K105" s="33" t="e">
        <f>G105/J105*100</f>
        <v>#DIV/0!</v>
      </c>
    </row>
    <row r="106" spans="1:11" ht="12.75">
      <c r="A106" s="9" t="s">
        <v>66</v>
      </c>
      <c r="B106" s="9" t="s">
        <v>132</v>
      </c>
      <c r="C106" s="38" t="s">
        <v>320</v>
      </c>
      <c r="D106" s="39"/>
      <c r="E106" s="39"/>
      <c r="F106" s="39"/>
      <c r="G106" s="40">
        <v>0</v>
      </c>
      <c r="H106" s="40"/>
      <c r="I106" s="40"/>
      <c r="J106" s="33"/>
      <c r="K106" s="33"/>
    </row>
    <row r="107" spans="1:11" ht="12.75">
      <c r="A107" s="9" t="s">
        <v>77</v>
      </c>
      <c r="B107" s="9" t="s">
        <v>133</v>
      </c>
      <c r="C107" s="38" t="s">
        <v>79</v>
      </c>
      <c r="D107" s="39"/>
      <c r="E107" s="39"/>
      <c r="F107" s="39"/>
      <c r="G107" s="40">
        <v>0</v>
      </c>
      <c r="H107" s="40"/>
      <c r="I107" s="40"/>
      <c r="J107" s="33"/>
      <c r="K107" s="33"/>
    </row>
    <row r="108" spans="1:11" ht="12.75">
      <c r="A108" s="4" t="s">
        <v>297</v>
      </c>
      <c r="B108" s="4"/>
      <c r="C108" s="46" t="s">
        <v>298</v>
      </c>
      <c r="D108" s="39"/>
      <c r="E108" s="39"/>
      <c r="F108" s="39"/>
      <c r="G108" s="47">
        <f>SUM(G109)</f>
        <v>0</v>
      </c>
      <c r="H108" s="47"/>
      <c r="I108" s="47"/>
      <c r="J108" s="33">
        <v>0</v>
      </c>
      <c r="K108" s="33" t="e">
        <f>G108/J108*100</f>
        <v>#DIV/0!</v>
      </c>
    </row>
    <row r="109" spans="1:11" ht="12.75">
      <c r="A109" s="4" t="s">
        <v>299</v>
      </c>
      <c r="B109" s="4"/>
      <c r="C109" s="46" t="s">
        <v>307</v>
      </c>
      <c r="D109" s="39"/>
      <c r="E109" s="39"/>
      <c r="F109" s="39"/>
      <c r="G109" s="47">
        <f>SUM(G110)</f>
        <v>0</v>
      </c>
      <c r="H109" s="47"/>
      <c r="I109" s="47"/>
      <c r="J109" s="33">
        <v>0</v>
      </c>
      <c r="K109" s="33" t="e">
        <f>G109/J109*100</f>
        <v>#DIV/0!</v>
      </c>
    </row>
    <row r="110" spans="1:11" ht="12.75">
      <c r="A110" s="9" t="s">
        <v>80</v>
      </c>
      <c r="B110" s="9" t="s">
        <v>134</v>
      </c>
      <c r="C110" s="38" t="s">
        <v>82</v>
      </c>
      <c r="D110" s="39"/>
      <c r="E110" s="39"/>
      <c r="F110" s="39"/>
      <c r="G110" s="40">
        <v>0</v>
      </c>
      <c r="H110" s="40"/>
      <c r="I110" s="40"/>
      <c r="J110" s="33"/>
      <c r="K110" s="33"/>
    </row>
    <row r="111" spans="1:11" ht="12.75">
      <c r="A111" s="7">
        <v>42</v>
      </c>
      <c r="B111" s="9"/>
      <c r="C111" s="46" t="s">
        <v>311</v>
      </c>
      <c r="D111" s="39"/>
      <c r="E111" s="39"/>
      <c r="F111" s="39"/>
      <c r="G111" s="47">
        <f>SUM(G112)</f>
        <v>0</v>
      </c>
      <c r="H111" s="47"/>
      <c r="I111" s="47"/>
      <c r="J111" s="33">
        <v>0</v>
      </c>
      <c r="K111" s="33" t="e">
        <f>G111/J111*100</f>
        <v>#DIV/0!</v>
      </c>
    </row>
    <row r="112" spans="1:11" ht="12.75">
      <c r="A112" s="4" t="s">
        <v>312</v>
      </c>
      <c r="B112" s="4"/>
      <c r="C112" s="46" t="s">
        <v>321</v>
      </c>
      <c r="D112" s="39"/>
      <c r="E112" s="39"/>
      <c r="F112" s="39"/>
      <c r="G112" s="47">
        <f>SUM(G113)</f>
        <v>0</v>
      </c>
      <c r="H112" s="47"/>
      <c r="I112" s="47"/>
      <c r="J112" s="33">
        <v>0</v>
      </c>
      <c r="K112" s="33" t="e">
        <f>G112/J112*100</f>
        <v>#DIV/0!</v>
      </c>
    </row>
    <row r="113" spans="1:11" ht="12.75">
      <c r="A113" s="2" t="s">
        <v>112</v>
      </c>
      <c r="B113" s="2" t="s">
        <v>267</v>
      </c>
      <c r="C113" s="66" t="s">
        <v>322</v>
      </c>
      <c r="D113" s="39"/>
      <c r="E113" s="39"/>
      <c r="F113" s="39"/>
      <c r="G113" s="67">
        <v>0</v>
      </c>
      <c r="H113" s="67"/>
      <c r="I113" s="67"/>
      <c r="J113" s="33"/>
      <c r="K113" s="33"/>
    </row>
    <row r="114" spans="1:11" ht="12.75">
      <c r="A114" s="50" t="s">
        <v>135</v>
      </c>
      <c r="B114" s="39"/>
      <c r="C114" s="39"/>
      <c r="D114" s="39"/>
      <c r="E114" s="39"/>
      <c r="F114" s="39"/>
      <c r="G114" s="51">
        <f>SUM(G115,G139)</f>
        <v>253100</v>
      </c>
      <c r="H114" s="51"/>
      <c r="I114" s="51"/>
      <c r="J114" s="33">
        <v>179300</v>
      </c>
      <c r="K114" s="33">
        <f>G114/J114*100</f>
        <v>141.1600669269381</v>
      </c>
    </row>
    <row r="115" spans="1:11" ht="12.75">
      <c r="A115" s="4" t="s">
        <v>181</v>
      </c>
      <c r="B115" s="4"/>
      <c r="C115" s="46" t="s">
        <v>280</v>
      </c>
      <c r="D115" s="39"/>
      <c r="E115" s="39"/>
      <c r="F115" s="39"/>
      <c r="G115" s="47">
        <f>SUM(G116,G121,I134)</f>
        <v>207600</v>
      </c>
      <c r="H115" s="47"/>
      <c r="I115" s="47"/>
      <c r="J115" s="33">
        <v>169300</v>
      </c>
      <c r="K115" s="33">
        <f>G115/J115*100</f>
        <v>122.62256349675134</v>
      </c>
    </row>
    <row r="116" spans="1:11" ht="12.75">
      <c r="A116" s="4" t="s">
        <v>182</v>
      </c>
      <c r="B116" s="4"/>
      <c r="C116" s="46" t="s">
        <v>281</v>
      </c>
      <c r="D116" s="39"/>
      <c r="E116" s="39"/>
      <c r="F116" s="39"/>
      <c r="G116" s="47">
        <f>SUM(G117,G119)</f>
        <v>2600</v>
      </c>
      <c r="H116" s="47"/>
      <c r="I116" s="47"/>
      <c r="J116" s="33">
        <v>1300</v>
      </c>
      <c r="K116" s="33">
        <f>G116/J116*100</f>
        <v>200</v>
      </c>
    </row>
    <row r="117" spans="1:11" ht="12.75">
      <c r="A117" s="4" t="s">
        <v>183</v>
      </c>
      <c r="B117" s="4"/>
      <c r="C117" s="46" t="s">
        <v>184</v>
      </c>
      <c r="D117" s="39"/>
      <c r="E117" s="39"/>
      <c r="F117" s="39"/>
      <c r="G117" s="47">
        <f>SUM(G118)</f>
        <v>0</v>
      </c>
      <c r="H117" s="47"/>
      <c r="I117" s="47"/>
      <c r="J117" s="33">
        <v>0</v>
      </c>
      <c r="K117" s="33" t="e">
        <f>G117/J117*100</f>
        <v>#DIV/0!</v>
      </c>
    </row>
    <row r="118" spans="1:11" ht="12.75">
      <c r="A118" s="9" t="s">
        <v>136</v>
      </c>
      <c r="B118" s="9" t="s">
        <v>137</v>
      </c>
      <c r="C118" s="38" t="s">
        <v>138</v>
      </c>
      <c r="D118" s="39"/>
      <c r="E118" s="39"/>
      <c r="F118" s="39"/>
      <c r="G118" s="40">
        <v>0</v>
      </c>
      <c r="H118" s="40"/>
      <c r="I118" s="40"/>
      <c r="J118" s="33"/>
      <c r="K118" s="33"/>
    </row>
    <row r="119" spans="1:11" ht="12.75">
      <c r="A119" s="4" t="s">
        <v>185</v>
      </c>
      <c r="B119" s="4"/>
      <c r="C119" s="46" t="s">
        <v>14</v>
      </c>
      <c r="D119" s="39"/>
      <c r="E119" s="39"/>
      <c r="F119" s="39"/>
      <c r="G119" s="47">
        <f>SUM(G120)</f>
        <v>2600</v>
      </c>
      <c r="H119" s="47"/>
      <c r="I119" s="47"/>
      <c r="J119" s="33">
        <v>1300</v>
      </c>
      <c r="K119" s="33">
        <f>G119/J119*100</f>
        <v>200</v>
      </c>
    </row>
    <row r="120" spans="1:11" ht="12.75">
      <c r="A120" s="9" t="s">
        <v>12</v>
      </c>
      <c r="B120" s="9" t="s">
        <v>139</v>
      </c>
      <c r="C120" s="38" t="s">
        <v>14</v>
      </c>
      <c r="D120" s="39"/>
      <c r="E120" s="39"/>
      <c r="F120" s="39"/>
      <c r="G120" s="40">
        <v>2600</v>
      </c>
      <c r="H120" s="40"/>
      <c r="I120" s="40"/>
      <c r="J120" s="33"/>
      <c r="K120" s="33"/>
    </row>
    <row r="121" spans="1:11" ht="12.75">
      <c r="A121" s="4" t="s">
        <v>187</v>
      </c>
      <c r="B121" s="4"/>
      <c r="C121" s="46" t="s">
        <v>323</v>
      </c>
      <c r="D121" s="39"/>
      <c r="E121" s="39"/>
      <c r="F121" s="39"/>
      <c r="G121" s="47">
        <f>SUM(G122,G124,G128,I131,G132,G137)</f>
        <v>5000</v>
      </c>
      <c r="H121" s="47"/>
      <c r="I121" s="47"/>
      <c r="J121" s="33">
        <v>1000</v>
      </c>
      <c r="K121" s="33">
        <f>G121/J121*100</f>
        <v>500</v>
      </c>
    </row>
    <row r="122" spans="1:11" ht="12.75">
      <c r="A122" s="4" t="s">
        <v>188</v>
      </c>
      <c r="B122" s="4"/>
      <c r="C122" s="46" t="s">
        <v>284</v>
      </c>
      <c r="D122" s="39"/>
      <c r="E122" s="39"/>
      <c r="F122" s="39"/>
      <c r="G122" s="47">
        <f>SUM(G123)</f>
        <v>1000</v>
      </c>
      <c r="H122" s="47"/>
      <c r="I122" s="47"/>
      <c r="J122" s="33">
        <v>1000</v>
      </c>
      <c r="K122" s="33">
        <f>G122/J122*100</f>
        <v>100</v>
      </c>
    </row>
    <row r="123" spans="1:11" ht="12.75">
      <c r="A123" s="9" t="s">
        <v>15</v>
      </c>
      <c r="B123" s="9" t="s">
        <v>140</v>
      </c>
      <c r="C123" s="38" t="s">
        <v>17</v>
      </c>
      <c r="D123" s="39"/>
      <c r="E123" s="39"/>
      <c r="F123" s="39"/>
      <c r="G123" s="40">
        <v>1000</v>
      </c>
      <c r="H123" s="40"/>
      <c r="I123" s="40"/>
      <c r="J123" s="33"/>
      <c r="K123" s="33"/>
    </row>
    <row r="124" spans="1:11" ht="12.75">
      <c r="A124" s="4" t="s">
        <v>285</v>
      </c>
      <c r="B124" s="4"/>
      <c r="C124" s="46" t="s">
        <v>324</v>
      </c>
      <c r="D124" s="39"/>
      <c r="E124" s="39"/>
      <c r="F124" s="39"/>
      <c r="G124" s="47">
        <f>SUM(G125:I126)</f>
        <v>0</v>
      </c>
      <c r="H124" s="47"/>
      <c r="I124" s="47"/>
      <c r="J124" s="33">
        <v>0</v>
      </c>
      <c r="K124" s="33" t="e">
        <f>G124/J124*100</f>
        <v>#DIV/0!</v>
      </c>
    </row>
    <row r="125" spans="1:11" ht="12.75">
      <c r="A125" s="9" t="s">
        <v>24</v>
      </c>
      <c r="B125" s="9" t="s">
        <v>141</v>
      </c>
      <c r="C125" s="38" t="s">
        <v>26</v>
      </c>
      <c r="D125" s="39"/>
      <c r="E125" s="39"/>
      <c r="F125" s="39"/>
      <c r="G125" s="40">
        <v>0</v>
      </c>
      <c r="H125" s="40"/>
      <c r="I125" s="40"/>
      <c r="J125" s="33"/>
      <c r="K125" s="33"/>
    </row>
    <row r="126" spans="1:11" ht="12.75">
      <c r="A126" s="9" t="s">
        <v>33</v>
      </c>
      <c r="B126" s="9" t="s">
        <v>142</v>
      </c>
      <c r="C126" s="38" t="s">
        <v>35</v>
      </c>
      <c r="D126" s="38"/>
      <c r="E126" s="38"/>
      <c r="F126" s="38"/>
      <c r="G126" s="40">
        <v>0</v>
      </c>
      <c r="H126" s="40"/>
      <c r="I126" s="40"/>
      <c r="J126" s="33"/>
      <c r="K126" s="33"/>
    </row>
    <row r="127" spans="1:11" ht="12.75">
      <c r="A127" s="9" t="s">
        <v>36</v>
      </c>
      <c r="B127" s="9" t="s">
        <v>143</v>
      </c>
      <c r="C127" s="38" t="s">
        <v>38</v>
      </c>
      <c r="D127" s="39"/>
      <c r="E127" s="39"/>
      <c r="F127" s="39"/>
      <c r="G127" s="40">
        <v>0</v>
      </c>
      <c r="H127" s="40"/>
      <c r="I127" s="40"/>
      <c r="J127" s="33"/>
      <c r="K127" s="33"/>
    </row>
    <row r="128" spans="1:11" ht="12.75">
      <c r="A128" s="4" t="s">
        <v>288</v>
      </c>
      <c r="B128" s="4"/>
      <c r="C128" s="46" t="s">
        <v>289</v>
      </c>
      <c r="D128" s="39"/>
      <c r="E128" s="39"/>
      <c r="F128" s="39"/>
      <c r="G128" s="65">
        <f>SUM(I129:I131)</f>
        <v>4000</v>
      </c>
      <c r="H128" s="65"/>
      <c r="I128" s="65"/>
      <c r="J128" s="33">
        <v>0</v>
      </c>
      <c r="K128" s="33" t="e">
        <f>G128/J128*100</f>
        <v>#DIV/0!</v>
      </c>
    </row>
    <row r="129" spans="1:11" ht="12.75">
      <c r="A129" s="8">
        <v>3235</v>
      </c>
      <c r="B129" s="9" t="s">
        <v>258</v>
      </c>
      <c r="C129" s="38" t="s">
        <v>259</v>
      </c>
      <c r="D129" s="39"/>
      <c r="E129" s="39"/>
      <c r="F129" s="39"/>
      <c r="G129" s="10"/>
      <c r="I129" s="13">
        <v>0</v>
      </c>
      <c r="J129" s="33"/>
      <c r="K129" s="33"/>
    </row>
    <row r="130" spans="1:11" ht="12.75">
      <c r="A130" s="8">
        <v>3236</v>
      </c>
      <c r="B130" s="9" t="s">
        <v>355</v>
      </c>
      <c r="C130" s="38" t="s">
        <v>53</v>
      </c>
      <c r="D130" s="39"/>
      <c r="E130" s="39"/>
      <c r="F130" s="39"/>
      <c r="G130" s="10"/>
      <c r="I130" s="13">
        <v>4000</v>
      </c>
      <c r="J130" s="33"/>
      <c r="K130" s="33"/>
    </row>
    <row r="131" spans="1:11" ht="12.75">
      <c r="A131" s="9" t="s">
        <v>57</v>
      </c>
      <c r="B131" s="9" t="s">
        <v>253</v>
      </c>
      <c r="C131" s="38" t="s">
        <v>305</v>
      </c>
      <c r="D131" s="39"/>
      <c r="E131" s="39"/>
      <c r="F131" s="39"/>
      <c r="G131" s="10"/>
      <c r="I131" s="13">
        <v>0</v>
      </c>
      <c r="J131" s="33"/>
      <c r="K131" s="33"/>
    </row>
    <row r="132" spans="1:11" ht="12.75">
      <c r="A132" s="4" t="s">
        <v>293</v>
      </c>
      <c r="B132" s="4"/>
      <c r="C132" s="46" t="s">
        <v>294</v>
      </c>
      <c r="D132" s="39"/>
      <c r="E132" s="39"/>
      <c r="F132" s="39"/>
      <c r="G132" s="47">
        <f>SUM(G133)</f>
        <v>0</v>
      </c>
      <c r="H132" s="47"/>
      <c r="I132" s="47"/>
      <c r="J132" s="33">
        <v>0</v>
      </c>
      <c r="K132" s="33" t="e">
        <f>G132/J132*100</f>
        <v>#DIV/0!</v>
      </c>
    </row>
    <row r="133" spans="1:11" ht="12.75">
      <c r="A133" s="9" t="s">
        <v>63</v>
      </c>
      <c r="B133" s="9" t="s">
        <v>144</v>
      </c>
      <c r="C133" s="38" t="s">
        <v>65</v>
      </c>
      <c r="D133" s="39"/>
      <c r="E133" s="39"/>
      <c r="F133" s="39"/>
      <c r="G133" s="40">
        <v>0</v>
      </c>
      <c r="H133" s="40"/>
      <c r="I133" s="40"/>
      <c r="J133" s="33"/>
      <c r="K133" s="33"/>
    </row>
    <row r="134" spans="1:11" ht="12.75">
      <c r="A134" s="7">
        <v>37</v>
      </c>
      <c r="B134" s="9"/>
      <c r="C134" s="46" t="s">
        <v>325</v>
      </c>
      <c r="D134" s="39"/>
      <c r="E134" s="39"/>
      <c r="F134" s="39"/>
      <c r="G134" s="10"/>
      <c r="I134" s="16">
        <f>SUM(I135)</f>
        <v>200000</v>
      </c>
      <c r="J134" s="33">
        <v>167000</v>
      </c>
      <c r="K134" s="33">
        <f>I134/J134*100</f>
        <v>119.76047904191616</v>
      </c>
    </row>
    <row r="135" spans="1:11" ht="12.75">
      <c r="A135" s="7">
        <v>372</v>
      </c>
      <c r="B135" s="9"/>
      <c r="C135" s="46" t="s">
        <v>326</v>
      </c>
      <c r="D135" s="64"/>
      <c r="E135" s="64"/>
      <c r="F135" s="64"/>
      <c r="G135" s="10"/>
      <c r="I135" s="16">
        <f>SUM(I136)</f>
        <v>200000</v>
      </c>
      <c r="J135" s="33">
        <v>167000</v>
      </c>
      <c r="K135" s="33">
        <f>I135/J135*100</f>
        <v>119.76047904191616</v>
      </c>
    </row>
    <row r="136" spans="1:11" ht="12.75">
      <c r="A136" s="8">
        <v>3722</v>
      </c>
      <c r="B136" s="9" t="s">
        <v>254</v>
      </c>
      <c r="C136" s="38" t="s">
        <v>255</v>
      </c>
      <c r="D136" s="39"/>
      <c r="E136" s="39"/>
      <c r="F136" s="39"/>
      <c r="G136" s="10"/>
      <c r="I136" s="13">
        <v>200000</v>
      </c>
      <c r="J136" s="33"/>
      <c r="K136" s="33"/>
    </row>
    <row r="137" spans="1:11" ht="12.75">
      <c r="A137" s="4" t="s">
        <v>190</v>
      </c>
      <c r="B137" s="4"/>
      <c r="C137" s="46" t="s">
        <v>191</v>
      </c>
      <c r="D137" s="39"/>
      <c r="E137" s="39"/>
      <c r="F137" s="39"/>
      <c r="G137" s="47">
        <f>SUM(G138)</f>
        <v>0</v>
      </c>
      <c r="H137" s="47"/>
      <c r="I137" s="47"/>
      <c r="J137" s="33">
        <v>0</v>
      </c>
      <c r="K137" s="33" t="e">
        <f>G137/J137*100</f>
        <v>#DIV/0!</v>
      </c>
    </row>
    <row r="138" spans="1:11" ht="12.75">
      <c r="A138" s="9" t="s">
        <v>69</v>
      </c>
      <c r="B138" s="9" t="s">
        <v>145</v>
      </c>
      <c r="C138" s="38" t="s">
        <v>71</v>
      </c>
      <c r="D138" s="39"/>
      <c r="E138" s="39"/>
      <c r="F138" s="39"/>
      <c r="G138" s="40">
        <v>0</v>
      </c>
      <c r="H138" s="40"/>
      <c r="I138" s="40"/>
      <c r="J138" s="33"/>
      <c r="K138" s="33"/>
    </row>
    <row r="139" spans="1:11" ht="12.75">
      <c r="A139" s="4" t="s">
        <v>308</v>
      </c>
      <c r="B139" s="4"/>
      <c r="C139" s="46" t="s">
        <v>309</v>
      </c>
      <c r="D139" s="39"/>
      <c r="E139" s="39"/>
      <c r="F139" s="39"/>
      <c r="G139" s="47">
        <f>SUM(G140)</f>
        <v>45500</v>
      </c>
      <c r="H139" s="47"/>
      <c r="I139" s="47"/>
      <c r="J139" s="33">
        <v>10000</v>
      </c>
      <c r="K139" s="33">
        <f>G139/J139*100</f>
        <v>455</v>
      </c>
    </row>
    <row r="140" spans="1:11" ht="12.75">
      <c r="A140" s="4" t="s">
        <v>310</v>
      </c>
      <c r="B140" s="4"/>
      <c r="C140" s="46" t="s">
        <v>311</v>
      </c>
      <c r="D140" s="39"/>
      <c r="E140" s="39"/>
      <c r="F140" s="39"/>
      <c r="G140" s="47">
        <f>SUM(G141,G144)</f>
        <v>45500</v>
      </c>
      <c r="H140" s="47"/>
      <c r="I140" s="47"/>
      <c r="J140" s="33">
        <v>10000</v>
      </c>
      <c r="K140" s="33">
        <f>G140/J140*100</f>
        <v>455</v>
      </c>
    </row>
    <row r="141" spans="1:11" ht="12.75">
      <c r="A141" s="4" t="s">
        <v>312</v>
      </c>
      <c r="B141" s="4"/>
      <c r="C141" s="46" t="s">
        <v>321</v>
      </c>
      <c r="D141" s="39"/>
      <c r="E141" s="39"/>
      <c r="F141" s="39"/>
      <c r="G141" s="47">
        <f>SUM(G142:G143)</f>
        <v>40000</v>
      </c>
      <c r="H141" s="47"/>
      <c r="I141" s="47"/>
      <c r="J141" s="33">
        <v>0</v>
      </c>
      <c r="K141" s="33" t="e">
        <f>G141/J141*100</f>
        <v>#DIV/0!</v>
      </c>
    </row>
    <row r="142" spans="1:11" ht="12.75">
      <c r="A142" s="9" t="s">
        <v>103</v>
      </c>
      <c r="B142" s="9" t="s">
        <v>146</v>
      </c>
      <c r="C142" s="38" t="s">
        <v>327</v>
      </c>
      <c r="D142" s="39"/>
      <c r="E142" s="39"/>
      <c r="F142" s="39"/>
      <c r="G142" s="40">
        <v>0</v>
      </c>
      <c r="H142" s="40"/>
      <c r="I142" s="40"/>
      <c r="J142" s="33"/>
      <c r="K142" s="33"/>
    </row>
    <row r="143" spans="1:11" ht="12.75">
      <c r="A143" s="8">
        <v>4226</v>
      </c>
      <c r="B143" s="9" t="s">
        <v>356</v>
      </c>
      <c r="C143" s="38" t="s">
        <v>111</v>
      </c>
      <c r="D143" s="39"/>
      <c r="E143" s="39"/>
      <c r="F143" s="39"/>
      <c r="G143" s="40">
        <v>40000</v>
      </c>
      <c r="H143" s="40"/>
      <c r="I143" s="40"/>
      <c r="J143" s="33"/>
      <c r="K143" s="33"/>
    </row>
    <row r="144" spans="1:11" ht="12.75">
      <c r="A144" s="4" t="s">
        <v>315</v>
      </c>
      <c r="B144" s="4"/>
      <c r="C144" s="46" t="s">
        <v>316</v>
      </c>
      <c r="D144" s="39"/>
      <c r="E144" s="39"/>
      <c r="F144" s="39"/>
      <c r="G144" s="47">
        <f>SUM(G145)</f>
        <v>5500</v>
      </c>
      <c r="H144" s="47"/>
      <c r="I144" s="47"/>
      <c r="J144" s="33">
        <v>10000</v>
      </c>
      <c r="K144" s="33">
        <f>G144/J144*100</f>
        <v>55.00000000000001</v>
      </c>
    </row>
    <row r="145" spans="1:11" ht="12.75">
      <c r="A145" s="9" t="s">
        <v>115</v>
      </c>
      <c r="B145" s="9" t="s">
        <v>147</v>
      </c>
      <c r="C145" s="38" t="s">
        <v>117</v>
      </c>
      <c r="D145" s="39"/>
      <c r="E145" s="39"/>
      <c r="F145" s="39"/>
      <c r="G145" s="40">
        <v>5500</v>
      </c>
      <c r="H145" s="40"/>
      <c r="I145" s="40"/>
      <c r="J145" s="33"/>
      <c r="K145" s="33"/>
    </row>
    <row r="146" spans="1:11" ht="12.75">
      <c r="A146" s="50" t="s">
        <v>148</v>
      </c>
      <c r="B146" s="39"/>
      <c r="C146" s="39"/>
      <c r="D146" s="39"/>
      <c r="E146" s="39"/>
      <c r="F146" s="39"/>
      <c r="G146" s="51">
        <f>SUM(G147,G159)</f>
        <v>42050</v>
      </c>
      <c r="H146" s="51"/>
      <c r="I146" s="51"/>
      <c r="J146" s="33">
        <v>4500</v>
      </c>
      <c r="K146" s="33">
        <f>G146/J146*100</f>
        <v>934.4444444444445</v>
      </c>
    </row>
    <row r="147" spans="1:11" ht="12.75">
      <c r="A147" s="4" t="s">
        <v>181</v>
      </c>
      <c r="B147" s="4"/>
      <c r="C147" s="46" t="s">
        <v>280</v>
      </c>
      <c r="D147" s="39"/>
      <c r="E147" s="39"/>
      <c r="F147" s="39"/>
      <c r="G147" s="47">
        <f>SUM(G148)</f>
        <v>1700</v>
      </c>
      <c r="H147" s="47"/>
      <c r="I147" s="47"/>
      <c r="J147" s="33">
        <v>4500</v>
      </c>
      <c r="K147" s="33">
        <f>G147/J147*100</f>
        <v>37.77777777777778</v>
      </c>
    </row>
    <row r="148" spans="1:11" ht="12.75">
      <c r="A148" s="4" t="s">
        <v>187</v>
      </c>
      <c r="B148" s="4"/>
      <c r="C148" s="46" t="s">
        <v>323</v>
      </c>
      <c r="D148" s="39"/>
      <c r="E148" s="39"/>
      <c r="F148" s="39"/>
      <c r="G148" s="47">
        <f>SUM(G149,G152,G157)</f>
        <v>1700</v>
      </c>
      <c r="H148" s="47"/>
      <c r="I148" s="47"/>
      <c r="J148" s="33">
        <v>4500</v>
      </c>
      <c r="K148" s="33">
        <f>G148/J148*100</f>
        <v>37.77777777777778</v>
      </c>
    </row>
    <row r="149" spans="1:11" ht="12.75">
      <c r="A149" s="4" t="s">
        <v>188</v>
      </c>
      <c r="B149" s="4"/>
      <c r="C149" s="46" t="s">
        <v>284</v>
      </c>
      <c r="D149" s="39"/>
      <c r="E149" s="39"/>
      <c r="F149" s="39"/>
      <c r="G149" s="47">
        <f>SUM(G150:I151)</f>
        <v>700</v>
      </c>
      <c r="H149" s="47"/>
      <c r="I149" s="47"/>
      <c r="J149" s="33">
        <v>3500</v>
      </c>
      <c r="K149" s="33">
        <f>G149/J149*100</f>
        <v>20</v>
      </c>
    </row>
    <row r="150" spans="1:11" ht="12.75">
      <c r="A150" s="9" t="s">
        <v>15</v>
      </c>
      <c r="B150" s="9" t="s">
        <v>149</v>
      </c>
      <c r="C150" s="38" t="s">
        <v>17</v>
      </c>
      <c r="D150" s="39"/>
      <c r="E150" s="39"/>
      <c r="F150" s="39"/>
      <c r="G150" s="40">
        <v>700</v>
      </c>
      <c r="H150" s="40"/>
      <c r="I150" s="40"/>
      <c r="J150" s="33"/>
      <c r="K150" s="33"/>
    </row>
    <row r="151" spans="1:11" ht="12.75">
      <c r="A151" s="9" t="s">
        <v>18</v>
      </c>
      <c r="B151" s="9" t="s">
        <v>150</v>
      </c>
      <c r="C151" s="38" t="s">
        <v>20</v>
      </c>
      <c r="D151" s="39"/>
      <c r="E151" s="39"/>
      <c r="F151" s="39"/>
      <c r="G151" s="40">
        <v>0</v>
      </c>
      <c r="H151" s="40"/>
      <c r="I151" s="40"/>
      <c r="J151" s="33"/>
      <c r="K151" s="33"/>
    </row>
    <row r="152" spans="1:11" ht="12.75">
      <c r="A152" s="4" t="s">
        <v>285</v>
      </c>
      <c r="B152" s="4"/>
      <c r="C152" s="46" t="s">
        <v>286</v>
      </c>
      <c r="D152" s="39"/>
      <c r="E152" s="39"/>
      <c r="F152" s="39"/>
      <c r="G152" s="47">
        <f>SUM(G153:I156)</f>
        <v>1000</v>
      </c>
      <c r="H152" s="47"/>
      <c r="I152" s="47"/>
      <c r="J152" s="33">
        <v>1000</v>
      </c>
      <c r="K152" s="33">
        <f>G152/J152*100</f>
        <v>100</v>
      </c>
    </row>
    <row r="153" spans="1:11" ht="12.75">
      <c r="A153" s="9" t="s">
        <v>24</v>
      </c>
      <c r="B153" s="9" t="s">
        <v>151</v>
      </c>
      <c r="C153" s="38" t="s">
        <v>26</v>
      </c>
      <c r="D153" s="39"/>
      <c r="E153" s="39"/>
      <c r="F153" s="39"/>
      <c r="G153" s="40">
        <v>1000</v>
      </c>
      <c r="H153" s="40"/>
      <c r="I153" s="40"/>
      <c r="J153" s="33"/>
      <c r="K153" s="33"/>
    </row>
    <row r="154" spans="1:11" ht="12.75">
      <c r="A154" s="9" t="s">
        <v>30</v>
      </c>
      <c r="B154" s="9" t="s">
        <v>152</v>
      </c>
      <c r="C154" s="38" t="s">
        <v>328</v>
      </c>
      <c r="D154" s="39"/>
      <c r="E154" s="39"/>
      <c r="F154" s="39"/>
      <c r="G154" s="40">
        <v>0</v>
      </c>
      <c r="H154" s="40"/>
      <c r="I154" s="40"/>
      <c r="J154" s="33"/>
      <c r="K154" s="33"/>
    </row>
    <row r="155" spans="1:11" ht="12.75">
      <c r="A155" s="9" t="s">
        <v>33</v>
      </c>
      <c r="B155" s="9" t="s">
        <v>153</v>
      </c>
      <c r="C155" s="38" t="s">
        <v>35</v>
      </c>
      <c r="D155" s="39"/>
      <c r="E155" s="39"/>
      <c r="F155" s="39"/>
      <c r="G155" s="40">
        <v>0</v>
      </c>
      <c r="H155" s="40"/>
      <c r="I155" s="40"/>
      <c r="J155" s="33"/>
      <c r="K155" s="33"/>
    </row>
    <row r="156" spans="1:11" ht="12.75">
      <c r="A156" s="9" t="s">
        <v>36</v>
      </c>
      <c r="B156" s="9" t="s">
        <v>154</v>
      </c>
      <c r="C156" s="38" t="s">
        <v>38</v>
      </c>
      <c r="D156" s="39"/>
      <c r="E156" s="39"/>
      <c r="F156" s="39"/>
      <c r="G156" s="40">
        <v>0</v>
      </c>
      <c r="H156" s="40"/>
      <c r="I156" s="40"/>
      <c r="J156" s="33"/>
      <c r="K156" s="33"/>
    </row>
    <row r="157" spans="1:11" ht="12.75">
      <c r="A157" s="4" t="s">
        <v>288</v>
      </c>
      <c r="B157" s="4"/>
      <c r="C157" s="46" t="s">
        <v>289</v>
      </c>
      <c r="D157" s="39"/>
      <c r="E157" s="39"/>
      <c r="F157" s="39"/>
      <c r="G157" s="47">
        <f>SUM(G158)</f>
        <v>0</v>
      </c>
      <c r="H157" s="47"/>
      <c r="I157" s="47"/>
      <c r="J157" s="33">
        <v>0</v>
      </c>
      <c r="K157" s="33" t="e">
        <f>G157/J157*100</f>
        <v>#DIV/0!</v>
      </c>
    </row>
    <row r="158" spans="1:11" ht="12.75">
      <c r="A158" s="9" t="s">
        <v>42</v>
      </c>
      <c r="B158" s="9" t="s">
        <v>155</v>
      </c>
      <c r="C158" s="38" t="s">
        <v>44</v>
      </c>
      <c r="D158" s="39"/>
      <c r="E158" s="39"/>
      <c r="F158" s="39"/>
      <c r="G158" s="40">
        <v>0</v>
      </c>
      <c r="H158" s="40"/>
      <c r="I158" s="40"/>
      <c r="J158" s="33"/>
      <c r="K158" s="33"/>
    </row>
    <row r="159" spans="1:11" ht="12.75">
      <c r="A159" s="4" t="s">
        <v>308</v>
      </c>
      <c r="B159" s="4"/>
      <c r="C159" s="46" t="s">
        <v>309</v>
      </c>
      <c r="D159" s="39"/>
      <c r="E159" s="39"/>
      <c r="F159" s="39"/>
      <c r="G159" s="47">
        <f>SUM(G160)</f>
        <v>40350</v>
      </c>
      <c r="H159" s="47"/>
      <c r="I159" s="47"/>
      <c r="J159" s="33">
        <v>0</v>
      </c>
      <c r="K159" s="33" t="e">
        <f>G159/J159*100</f>
        <v>#DIV/0!</v>
      </c>
    </row>
    <row r="160" spans="1:11" ht="12.75">
      <c r="A160" s="4" t="s">
        <v>310</v>
      </c>
      <c r="B160" s="4"/>
      <c r="C160" s="46" t="s">
        <v>311</v>
      </c>
      <c r="D160" s="39"/>
      <c r="E160" s="39"/>
      <c r="F160" s="39"/>
      <c r="G160" s="47">
        <f>SUM(G161)</f>
        <v>40350</v>
      </c>
      <c r="H160" s="47"/>
      <c r="I160" s="47"/>
      <c r="J160" s="33">
        <v>0</v>
      </c>
      <c r="K160" s="33" t="e">
        <f>G160/J160*100</f>
        <v>#DIV/0!</v>
      </c>
    </row>
    <row r="161" spans="1:11" ht="12.75">
      <c r="A161" s="4" t="s">
        <v>312</v>
      </c>
      <c r="B161" s="4"/>
      <c r="C161" s="46" t="s">
        <v>321</v>
      </c>
      <c r="D161" s="39"/>
      <c r="E161" s="39"/>
      <c r="F161" s="39"/>
      <c r="G161" s="47">
        <f>SUM(G162:G163)</f>
        <v>40350</v>
      </c>
      <c r="H161" s="47"/>
      <c r="I161" s="47"/>
      <c r="J161" s="33">
        <v>0</v>
      </c>
      <c r="K161" s="33" t="e">
        <f>G161/J161*100</f>
        <v>#DIV/0!</v>
      </c>
    </row>
    <row r="162" spans="1:11" ht="12.75">
      <c r="A162" s="9" t="s">
        <v>103</v>
      </c>
      <c r="B162" s="9" t="s">
        <v>156</v>
      </c>
      <c r="C162" s="38" t="s">
        <v>105</v>
      </c>
      <c r="D162" s="39"/>
      <c r="E162" s="39"/>
      <c r="F162" s="39"/>
      <c r="G162" s="40">
        <v>7900</v>
      </c>
      <c r="H162" s="40"/>
      <c r="I162" s="40"/>
      <c r="J162" s="33"/>
      <c r="K162" s="33"/>
    </row>
    <row r="163" spans="1:11" ht="12.75">
      <c r="A163" s="8">
        <v>4226</v>
      </c>
      <c r="B163" s="9" t="s">
        <v>329</v>
      </c>
      <c r="C163" s="38" t="s">
        <v>111</v>
      </c>
      <c r="D163" s="63"/>
      <c r="E163" s="63"/>
      <c r="F163" s="63"/>
      <c r="G163" s="40">
        <v>32450</v>
      </c>
      <c r="H163" s="40"/>
      <c r="I163" s="40"/>
      <c r="J163" s="33"/>
      <c r="K163" s="33"/>
    </row>
    <row r="164" spans="1:11" ht="12.75">
      <c r="A164" s="50" t="s">
        <v>157</v>
      </c>
      <c r="B164" s="39"/>
      <c r="C164" s="39"/>
      <c r="D164" s="39"/>
      <c r="E164" s="39"/>
      <c r="F164" s="39"/>
      <c r="G164" s="51">
        <v>0</v>
      </c>
      <c r="H164" s="51"/>
      <c r="I164" s="51"/>
      <c r="J164" s="33"/>
      <c r="K164" s="33"/>
    </row>
    <row r="165" spans="1:11" ht="12.75">
      <c r="A165" s="4" t="s">
        <v>181</v>
      </c>
      <c r="B165" s="4"/>
      <c r="C165" s="46" t="s">
        <v>280</v>
      </c>
      <c r="D165" s="39"/>
      <c r="E165" s="39"/>
      <c r="F165" s="39"/>
      <c r="G165" s="47">
        <v>0</v>
      </c>
      <c r="H165" s="47"/>
      <c r="I165" s="47"/>
      <c r="J165" s="33"/>
      <c r="K165" s="33"/>
    </row>
    <row r="166" spans="1:11" ht="12.75">
      <c r="A166" s="4" t="s">
        <v>187</v>
      </c>
      <c r="B166" s="4"/>
      <c r="C166" s="46" t="s">
        <v>283</v>
      </c>
      <c r="D166" s="39"/>
      <c r="E166" s="39"/>
      <c r="F166" s="39"/>
      <c r="G166" s="47">
        <v>0</v>
      </c>
      <c r="H166" s="47"/>
      <c r="I166" s="47"/>
      <c r="J166" s="33"/>
      <c r="K166" s="33"/>
    </row>
    <row r="167" spans="1:11" ht="12.75">
      <c r="A167" s="4" t="s">
        <v>288</v>
      </c>
      <c r="B167" s="4"/>
      <c r="C167" s="46" t="s">
        <v>330</v>
      </c>
      <c r="D167" s="39"/>
      <c r="E167" s="39"/>
      <c r="F167" s="39"/>
      <c r="G167" s="47">
        <v>0</v>
      </c>
      <c r="H167" s="47"/>
      <c r="I167" s="47"/>
      <c r="J167" s="33"/>
      <c r="K167" s="33"/>
    </row>
    <row r="168" spans="1:11" ht="12.75">
      <c r="A168" s="9" t="s">
        <v>42</v>
      </c>
      <c r="B168" s="9" t="s">
        <v>158</v>
      </c>
      <c r="C168" s="38" t="s">
        <v>44</v>
      </c>
      <c r="D168" s="39"/>
      <c r="E168" s="39"/>
      <c r="F168" s="39"/>
      <c r="G168" s="40">
        <v>0</v>
      </c>
      <c r="H168" s="40"/>
      <c r="I168" s="40"/>
      <c r="J168" s="33"/>
      <c r="K168" s="33"/>
    </row>
    <row r="169" spans="1:11" ht="15">
      <c r="A169" s="48" t="s">
        <v>159</v>
      </c>
      <c r="B169" s="54"/>
      <c r="C169" s="54"/>
      <c r="D169" s="54"/>
      <c r="E169" s="54"/>
      <c r="F169" s="54"/>
      <c r="G169" s="49">
        <f>SUM(G170)</f>
        <v>44000</v>
      </c>
      <c r="H169" s="49"/>
      <c r="I169" s="49"/>
      <c r="J169" s="33"/>
      <c r="K169" s="33"/>
    </row>
    <row r="170" spans="1:11" ht="12.75">
      <c r="A170" s="50" t="s">
        <v>160</v>
      </c>
      <c r="B170" s="39"/>
      <c r="C170" s="39"/>
      <c r="D170" s="39"/>
      <c r="E170" s="39"/>
      <c r="F170" s="39"/>
      <c r="G170" s="51">
        <f>SUM(G171)</f>
        <v>44000</v>
      </c>
      <c r="H170" s="51"/>
      <c r="I170" s="51"/>
      <c r="J170" s="33">
        <v>44000</v>
      </c>
      <c r="K170" s="33">
        <f>G170/J170*100</f>
        <v>100</v>
      </c>
    </row>
    <row r="171" spans="1:11" ht="12.75">
      <c r="A171" s="4" t="s">
        <v>181</v>
      </c>
      <c r="B171" s="4"/>
      <c r="C171" s="46" t="s">
        <v>280</v>
      </c>
      <c r="D171" s="39"/>
      <c r="E171" s="39"/>
      <c r="F171" s="39"/>
      <c r="G171" s="47">
        <f>SUM(G172)</f>
        <v>44000</v>
      </c>
      <c r="H171" s="47"/>
      <c r="I171" s="47"/>
      <c r="J171" s="33">
        <v>44000</v>
      </c>
      <c r="K171" s="33">
        <f>G171/J171*100</f>
        <v>100</v>
      </c>
    </row>
    <row r="172" spans="1:11" ht="12.75">
      <c r="A172" s="4" t="s">
        <v>187</v>
      </c>
      <c r="B172" s="4"/>
      <c r="C172" s="46" t="s">
        <v>283</v>
      </c>
      <c r="D172" s="39"/>
      <c r="E172" s="39"/>
      <c r="F172" s="39"/>
      <c r="G172" s="47">
        <f>SUM(G173)</f>
        <v>44000</v>
      </c>
      <c r="H172" s="47"/>
      <c r="I172" s="47"/>
      <c r="J172" s="33">
        <v>44000</v>
      </c>
      <c r="K172" s="33">
        <f>G172/J172*100</f>
        <v>100</v>
      </c>
    </row>
    <row r="173" spans="1:11" ht="12.75">
      <c r="A173" s="4" t="s">
        <v>285</v>
      </c>
      <c r="B173" s="4"/>
      <c r="C173" s="46" t="s">
        <v>286</v>
      </c>
      <c r="D173" s="39"/>
      <c r="E173" s="39"/>
      <c r="F173" s="39"/>
      <c r="G173" s="47">
        <f>SUM(G174)</f>
        <v>44000</v>
      </c>
      <c r="H173" s="47"/>
      <c r="I173" s="47"/>
      <c r="J173" s="33"/>
      <c r="K173" s="33"/>
    </row>
    <row r="174" spans="1:11" ht="12.75">
      <c r="A174" s="9" t="s">
        <v>123</v>
      </c>
      <c r="B174" s="9" t="s">
        <v>161</v>
      </c>
      <c r="C174" s="38" t="s">
        <v>125</v>
      </c>
      <c r="D174" s="39"/>
      <c r="E174" s="39"/>
      <c r="F174" s="39"/>
      <c r="G174" s="40">
        <v>44000</v>
      </c>
      <c r="H174" s="40"/>
      <c r="I174" s="40"/>
      <c r="J174" s="33"/>
      <c r="K174" s="33"/>
    </row>
    <row r="175" spans="1:11" ht="15">
      <c r="A175" s="48" t="s">
        <v>162</v>
      </c>
      <c r="B175" s="54"/>
      <c r="C175" s="54"/>
      <c r="D175" s="54"/>
      <c r="E175" s="54"/>
      <c r="F175" s="54"/>
      <c r="G175" s="49">
        <v>0</v>
      </c>
      <c r="H175" s="49"/>
      <c r="I175" s="49"/>
      <c r="J175" s="33"/>
      <c r="K175" s="33"/>
    </row>
    <row r="176" spans="1:11" ht="12.75">
      <c r="A176" s="50" t="s">
        <v>11</v>
      </c>
      <c r="B176" s="39"/>
      <c r="C176" s="39"/>
      <c r="D176" s="39"/>
      <c r="E176" s="39"/>
      <c r="F176" s="39"/>
      <c r="G176" s="51">
        <v>0</v>
      </c>
      <c r="H176" s="51"/>
      <c r="I176" s="51"/>
      <c r="J176" s="33"/>
      <c r="K176" s="33"/>
    </row>
    <row r="177" spans="1:11" ht="12.75">
      <c r="A177" s="4" t="s">
        <v>308</v>
      </c>
      <c r="B177" s="4"/>
      <c r="C177" s="46" t="s">
        <v>309</v>
      </c>
      <c r="D177" s="39"/>
      <c r="E177" s="39"/>
      <c r="F177" s="39"/>
      <c r="G177" s="47">
        <v>0</v>
      </c>
      <c r="H177" s="47"/>
      <c r="I177" s="47"/>
      <c r="J177" s="33"/>
      <c r="K177" s="33"/>
    </row>
    <row r="178" spans="1:11" ht="12.75">
      <c r="A178" s="4" t="s">
        <v>310</v>
      </c>
      <c r="B178" s="4"/>
      <c r="C178" s="46" t="s">
        <v>331</v>
      </c>
      <c r="D178" s="39"/>
      <c r="E178" s="39"/>
      <c r="F178" s="39"/>
      <c r="G178" s="47">
        <v>0</v>
      </c>
      <c r="H178" s="47"/>
      <c r="I178" s="47"/>
      <c r="J178" s="33"/>
      <c r="K178" s="33"/>
    </row>
    <row r="179" spans="1:11" ht="12.75">
      <c r="A179" s="4" t="s">
        <v>312</v>
      </c>
      <c r="B179" s="4"/>
      <c r="C179" s="46" t="s">
        <v>321</v>
      </c>
      <c r="D179" s="39"/>
      <c r="E179" s="39"/>
      <c r="F179" s="39"/>
      <c r="G179" s="47">
        <v>0</v>
      </c>
      <c r="H179" s="47"/>
      <c r="I179" s="47"/>
      <c r="J179" s="33"/>
      <c r="K179" s="33"/>
    </row>
    <row r="180" spans="1:11" ht="12.75">
      <c r="A180" s="9" t="s">
        <v>103</v>
      </c>
      <c r="B180" s="9" t="s">
        <v>163</v>
      </c>
      <c r="C180" s="38" t="s">
        <v>332</v>
      </c>
      <c r="D180" s="39"/>
      <c r="E180" s="39"/>
      <c r="F180" s="39"/>
      <c r="G180" s="40">
        <v>0</v>
      </c>
      <c r="H180" s="40"/>
      <c r="I180" s="40"/>
      <c r="J180" s="33"/>
      <c r="K180" s="33"/>
    </row>
    <row r="181" spans="1:11" ht="12.75">
      <c r="A181" s="4" t="s">
        <v>333</v>
      </c>
      <c r="B181" s="4"/>
      <c r="C181" s="46" t="s">
        <v>334</v>
      </c>
      <c r="D181" s="39"/>
      <c r="E181" s="39"/>
      <c r="F181" s="39"/>
      <c r="G181" s="47">
        <v>0</v>
      </c>
      <c r="H181" s="47"/>
      <c r="I181" s="47"/>
      <c r="J181" s="33"/>
      <c r="K181" s="33"/>
    </row>
    <row r="182" spans="1:11" ht="12.75">
      <c r="A182" s="4" t="s">
        <v>335</v>
      </c>
      <c r="B182" s="4"/>
      <c r="C182" s="46" t="s">
        <v>336</v>
      </c>
      <c r="D182" s="39"/>
      <c r="E182" s="39"/>
      <c r="F182" s="39"/>
      <c r="G182" s="47">
        <v>0</v>
      </c>
      <c r="H182" s="47"/>
      <c r="I182" s="47"/>
      <c r="J182" s="33"/>
      <c r="K182" s="33"/>
    </row>
    <row r="183" spans="1:11" ht="12.75">
      <c r="A183" s="9" t="s">
        <v>164</v>
      </c>
      <c r="B183" s="9" t="s">
        <v>165</v>
      </c>
      <c r="C183" s="38" t="s">
        <v>337</v>
      </c>
      <c r="D183" s="39"/>
      <c r="E183" s="39"/>
      <c r="F183" s="39"/>
      <c r="G183" s="40">
        <v>0</v>
      </c>
      <c r="H183" s="40"/>
      <c r="I183" s="40"/>
      <c r="J183" s="33"/>
      <c r="K183" s="33"/>
    </row>
    <row r="184" spans="1:11" ht="21" customHeight="1">
      <c r="A184" s="53" t="s">
        <v>166</v>
      </c>
      <c r="B184" s="54"/>
      <c r="C184" s="54"/>
      <c r="D184" s="54"/>
      <c r="E184" s="54"/>
      <c r="F184" s="54"/>
      <c r="G184" s="55">
        <f>SUM(G185)</f>
        <v>156200</v>
      </c>
      <c r="H184" s="55"/>
      <c r="I184" s="55"/>
      <c r="J184" s="33"/>
      <c r="K184" s="33"/>
    </row>
    <row r="185" spans="1:11" ht="15">
      <c r="A185" s="53" t="s">
        <v>8</v>
      </c>
      <c r="B185" s="54"/>
      <c r="C185" s="54"/>
      <c r="D185" s="54"/>
      <c r="E185" s="54"/>
      <c r="F185" s="54"/>
      <c r="G185" s="55">
        <f>SUM(G186)</f>
        <v>156200</v>
      </c>
      <c r="H185" s="55"/>
      <c r="I185" s="55"/>
      <c r="J185" s="33"/>
      <c r="K185" s="33"/>
    </row>
    <row r="186" spans="1:11" ht="12.75">
      <c r="A186" s="56" t="s">
        <v>9</v>
      </c>
      <c r="B186" s="39"/>
      <c r="C186" s="39"/>
      <c r="D186" s="39"/>
      <c r="E186" s="39"/>
      <c r="F186" s="39"/>
      <c r="G186" s="57">
        <f>SUM(G187)</f>
        <v>156200</v>
      </c>
      <c r="H186" s="57"/>
      <c r="I186" s="57"/>
      <c r="J186" s="33"/>
      <c r="K186" s="33"/>
    </row>
    <row r="187" spans="1:11" ht="15">
      <c r="A187" s="48" t="s">
        <v>167</v>
      </c>
      <c r="B187" s="54"/>
      <c r="C187" s="54"/>
      <c r="D187" s="54"/>
      <c r="E187" s="54"/>
      <c r="F187" s="54"/>
      <c r="G187" s="49">
        <f>SUM(G188)</f>
        <v>156200</v>
      </c>
      <c r="H187" s="49"/>
      <c r="I187" s="49"/>
      <c r="J187" s="33"/>
      <c r="K187" s="33"/>
    </row>
    <row r="188" spans="1:11" ht="12.75">
      <c r="A188" s="50" t="s">
        <v>160</v>
      </c>
      <c r="B188" s="39"/>
      <c r="C188" s="39"/>
      <c r="D188" s="39"/>
      <c r="E188" s="39"/>
      <c r="F188" s="39"/>
      <c r="G188" s="51">
        <f>SUM(G189)</f>
        <v>156200</v>
      </c>
      <c r="H188" s="51"/>
      <c r="I188" s="51"/>
      <c r="J188" s="33">
        <v>187000</v>
      </c>
      <c r="K188" s="33">
        <f>G188/J188*100</f>
        <v>83.52941176470588</v>
      </c>
    </row>
    <row r="189" spans="1:11" ht="12.75">
      <c r="A189" s="4" t="s">
        <v>181</v>
      </c>
      <c r="B189" s="4"/>
      <c r="C189" s="46" t="s">
        <v>280</v>
      </c>
      <c r="D189" s="39"/>
      <c r="E189" s="39"/>
      <c r="F189" s="39"/>
      <c r="G189" s="47">
        <f>SUM(G190,G198)</f>
        <v>156200</v>
      </c>
      <c r="H189" s="47"/>
      <c r="I189" s="47"/>
      <c r="J189" s="33">
        <v>187000</v>
      </c>
      <c r="K189" s="33">
        <f>G189/J189*100</f>
        <v>83.52941176470588</v>
      </c>
    </row>
    <row r="190" spans="1:11" ht="12.75">
      <c r="A190" s="4" t="s">
        <v>182</v>
      </c>
      <c r="B190" s="4"/>
      <c r="C190" s="46" t="s">
        <v>281</v>
      </c>
      <c r="D190" s="39"/>
      <c r="E190" s="39"/>
      <c r="F190" s="39"/>
      <c r="G190" s="47">
        <f>SUM(G191,I193,G195)</f>
        <v>126000</v>
      </c>
      <c r="H190" s="47"/>
      <c r="I190" s="47"/>
      <c r="J190" s="33">
        <v>156000</v>
      </c>
      <c r="K190" s="33">
        <f>G190/J190*100</f>
        <v>80.76923076923077</v>
      </c>
    </row>
    <row r="191" spans="1:11" ht="12.75">
      <c r="A191" s="4" t="s">
        <v>183</v>
      </c>
      <c r="B191" s="4"/>
      <c r="C191" s="46" t="s">
        <v>338</v>
      </c>
      <c r="D191" s="39"/>
      <c r="E191" s="39"/>
      <c r="F191" s="39"/>
      <c r="G191" s="47">
        <f>SUM(G192)</f>
        <v>99000</v>
      </c>
      <c r="H191" s="47"/>
      <c r="I191" s="47"/>
      <c r="J191" s="33">
        <v>125000</v>
      </c>
      <c r="K191" s="33">
        <f>G191/J191*100</f>
        <v>79.2</v>
      </c>
    </row>
    <row r="192" spans="1:11" ht="12.75">
      <c r="A192" s="9" t="s">
        <v>136</v>
      </c>
      <c r="B192" s="9" t="s">
        <v>168</v>
      </c>
      <c r="C192" s="38" t="s">
        <v>138</v>
      </c>
      <c r="D192" s="39"/>
      <c r="E192" s="39"/>
      <c r="F192" s="39"/>
      <c r="G192" s="40">
        <v>99000</v>
      </c>
      <c r="H192" s="40"/>
      <c r="I192" s="40"/>
      <c r="J192" s="33"/>
      <c r="K192" s="33"/>
    </row>
    <row r="193" spans="1:11" ht="12.75">
      <c r="A193" s="7">
        <v>312</v>
      </c>
      <c r="B193" s="9"/>
      <c r="C193" s="46" t="s">
        <v>14</v>
      </c>
      <c r="D193" s="61"/>
      <c r="E193" s="61"/>
      <c r="G193" s="10"/>
      <c r="I193" s="16">
        <f>SUM(I194)</f>
        <v>10000</v>
      </c>
      <c r="J193" s="33">
        <v>10000</v>
      </c>
      <c r="K193" s="33">
        <f>G193/J193*100</f>
        <v>0</v>
      </c>
    </row>
    <row r="194" spans="1:11" ht="12.75">
      <c r="A194" s="8">
        <v>3121</v>
      </c>
      <c r="B194" s="9" t="s">
        <v>169</v>
      </c>
      <c r="C194" s="38" t="s">
        <v>14</v>
      </c>
      <c r="D194" s="62"/>
      <c r="E194" s="62"/>
      <c r="G194" s="10"/>
      <c r="I194" s="13">
        <v>10000</v>
      </c>
      <c r="J194" s="33"/>
      <c r="K194" s="33"/>
    </row>
    <row r="195" spans="1:11" ht="12.75">
      <c r="A195" s="4" t="s">
        <v>186</v>
      </c>
      <c r="B195" s="4"/>
      <c r="C195" s="46" t="s">
        <v>339</v>
      </c>
      <c r="D195" s="39"/>
      <c r="E195" s="39"/>
      <c r="F195" s="39"/>
      <c r="G195" s="47">
        <f>SUM(G196:I197)</f>
        <v>17000</v>
      </c>
      <c r="H195" s="47"/>
      <c r="I195" s="47"/>
      <c r="J195" s="33">
        <v>21000</v>
      </c>
      <c r="K195" s="33">
        <f>G195/J195*100</f>
        <v>80.95238095238095</v>
      </c>
    </row>
    <row r="196" spans="1:11" ht="12.75">
      <c r="A196" s="9" t="s">
        <v>170</v>
      </c>
      <c r="B196" s="9" t="s">
        <v>171</v>
      </c>
      <c r="C196" s="38" t="s">
        <v>172</v>
      </c>
      <c r="D196" s="39"/>
      <c r="E196" s="39"/>
      <c r="F196" s="39"/>
      <c r="G196" s="40">
        <v>17000</v>
      </c>
      <c r="H196" s="40"/>
      <c r="I196" s="40"/>
      <c r="J196" s="33"/>
      <c r="K196" s="33"/>
    </row>
    <row r="197" spans="1:11" ht="12.75">
      <c r="A197" s="9" t="s">
        <v>173</v>
      </c>
      <c r="B197" s="9" t="s">
        <v>174</v>
      </c>
      <c r="C197" s="38" t="s">
        <v>175</v>
      </c>
      <c r="D197" s="39"/>
      <c r="E197" s="39"/>
      <c r="F197" s="39"/>
      <c r="G197" s="40">
        <v>0</v>
      </c>
      <c r="H197" s="40"/>
      <c r="I197" s="40"/>
      <c r="J197" s="33"/>
      <c r="K197" s="33"/>
    </row>
    <row r="198" spans="1:11" ht="12.75">
      <c r="A198" s="4" t="s">
        <v>187</v>
      </c>
      <c r="B198" s="4"/>
      <c r="C198" s="46" t="s">
        <v>323</v>
      </c>
      <c r="D198" s="39"/>
      <c r="E198" s="39"/>
      <c r="F198" s="39"/>
      <c r="G198" s="47">
        <f>SUM(G199)</f>
        <v>30200</v>
      </c>
      <c r="H198" s="47"/>
      <c r="I198" s="47"/>
      <c r="J198" s="33">
        <v>31000</v>
      </c>
      <c r="K198" s="33">
        <f>G198/J198*100</f>
        <v>97.41935483870968</v>
      </c>
    </row>
    <row r="199" spans="1:11" ht="12.75">
      <c r="A199" s="4" t="s">
        <v>188</v>
      </c>
      <c r="B199" s="4"/>
      <c r="C199" s="46" t="s">
        <v>303</v>
      </c>
      <c r="D199" s="39"/>
      <c r="E199" s="39"/>
      <c r="F199" s="39"/>
      <c r="G199" s="47">
        <f>SUM(I200,G201)</f>
        <v>30200</v>
      </c>
      <c r="H199" s="47"/>
      <c r="I199" s="47"/>
      <c r="J199" s="33">
        <v>31000</v>
      </c>
      <c r="K199" s="33">
        <f>G199/J199*100</f>
        <v>97.41935483870968</v>
      </c>
    </row>
    <row r="200" spans="1:11" ht="12.75">
      <c r="A200" s="8">
        <v>3211</v>
      </c>
      <c r="B200" s="9" t="s">
        <v>256</v>
      </c>
      <c r="C200" s="38" t="s">
        <v>17</v>
      </c>
      <c r="D200" s="39"/>
      <c r="E200" s="39"/>
      <c r="F200" s="39"/>
      <c r="G200" s="6"/>
      <c r="I200" s="13">
        <v>200</v>
      </c>
      <c r="J200" s="33"/>
      <c r="K200" s="33"/>
    </row>
    <row r="201" spans="1:11" ht="12.75">
      <c r="A201" s="9" t="s">
        <v>176</v>
      </c>
      <c r="B201" s="9" t="s">
        <v>177</v>
      </c>
      <c r="C201" s="38" t="s">
        <v>189</v>
      </c>
      <c r="D201" s="39"/>
      <c r="E201" s="39"/>
      <c r="F201" s="39"/>
      <c r="G201" s="40">
        <v>30000</v>
      </c>
      <c r="H201" s="40"/>
      <c r="I201" s="40"/>
      <c r="J201" s="33"/>
      <c r="K201" s="33"/>
    </row>
    <row r="202" spans="1:11" ht="12.75">
      <c r="A202" s="48" t="s">
        <v>340</v>
      </c>
      <c r="B202" s="48"/>
      <c r="C202" s="48"/>
      <c r="D202" s="48"/>
      <c r="E202" s="48"/>
      <c r="F202" s="48"/>
      <c r="G202" s="49">
        <f>SUM(G203)</f>
        <v>20000</v>
      </c>
      <c r="H202" s="49"/>
      <c r="I202" s="49"/>
      <c r="J202" s="33"/>
      <c r="K202" s="33"/>
    </row>
    <row r="203" spans="1:11" ht="12.75">
      <c r="A203" s="50" t="s">
        <v>160</v>
      </c>
      <c r="B203" s="50"/>
      <c r="C203" s="50"/>
      <c r="D203" s="50"/>
      <c r="E203" s="50"/>
      <c r="F203" s="50"/>
      <c r="G203" s="51">
        <f>SUM(I204)</f>
        <v>20000</v>
      </c>
      <c r="H203" s="51"/>
      <c r="I203" s="51"/>
      <c r="J203" s="33">
        <v>20000</v>
      </c>
      <c r="K203" s="33">
        <f>G203/J203*100</f>
        <v>100</v>
      </c>
    </row>
    <row r="204" spans="1:11" ht="12.75">
      <c r="A204" s="17">
        <v>3</v>
      </c>
      <c r="B204" s="18"/>
      <c r="C204" s="52" t="s">
        <v>341</v>
      </c>
      <c r="D204" s="52"/>
      <c r="E204" s="52"/>
      <c r="F204" s="52"/>
      <c r="G204" s="19"/>
      <c r="H204" s="20"/>
      <c r="I204" s="21">
        <f>SUM(I205)</f>
        <v>20000</v>
      </c>
      <c r="J204" s="33">
        <v>20000</v>
      </c>
      <c r="K204" s="33">
        <f>G204/J204*100</f>
        <v>0</v>
      </c>
    </row>
    <row r="205" spans="1:11" ht="12.75">
      <c r="A205" s="17">
        <v>32</v>
      </c>
      <c r="B205" s="18"/>
      <c r="C205" s="52" t="s">
        <v>283</v>
      </c>
      <c r="D205" s="52"/>
      <c r="E205" s="52"/>
      <c r="F205" s="52"/>
      <c r="G205" s="19"/>
      <c r="H205" s="20"/>
      <c r="I205" s="21">
        <f>SUM(I206)</f>
        <v>20000</v>
      </c>
      <c r="J205" s="33">
        <v>20000</v>
      </c>
      <c r="K205" s="33">
        <f>G205/J205*100</f>
        <v>0</v>
      </c>
    </row>
    <row r="206" spans="1:11" ht="12.75">
      <c r="A206" s="17">
        <v>322</v>
      </c>
      <c r="B206" s="18"/>
      <c r="C206" s="52" t="s">
        <v>324</v>
      </c>
      <c r="D206" s="52"/>
      <c r="E206" s="52"/>
      <c r="F206" s="52"/>
      <c r="G206" s="19"/>
      <c r="H206" s="20"/>
      <c r="I206" s="21">
        <f>SUM(I207)</f>
        <v>20000</v>
      </c>
      <c r="J206" s="33">
        <v>20000</v>
      </c>
      <c r="K206" s="33">
        <f>G206/J206*100</f>
        <v>0</v>
      </c>
    </row>
    <row r="207" spans="1:11" ht="12.75">
      <c r="A207" s="22">
        <v>3222</v>
      </c>
      <c r="B207" s="23" t="s">
        <v>178</v>
      </c>
      <c r="C207" s="59" t="s">
        <v>125</v>
      </c>
      <c r="D207" s="60"/>
      <c r="E207" s="60"/>
      <c r="F207" s="18"/>
      <c r="G207" s="19"/>
      <c r="H207" s="20"/>
      <c r="I207" s="24">
        <v>20000</v>
      </c>
      <c r="J207" s="33"/>
      <c r="K207" s="33"/>
    </row>
    <row r="208" spans="1:11" ht="12.75">
      <c r="A208" s="48" t="s">
        <v>342</v>
      </c>
      <c r="B208" s="48"/>
      <c r="C208" s="48"/>
      <c r="D208" s="48"/>
      <c r="E208" s="48"/>
      <c r="F208" s="58"/>
      <c r="G208" s="58"/>
      <c r="H208" s="58"/>
      <c r="I208" s="25">
        <f>SUM(I209)</f>
        <v>1200</v>
      </c>
      <c r="J208" s="33"/>
      <c r="K208" s="33"/>
    </row>
    <row r="209" spans="1:11" ht="12.75">
      <c r="A209" s="50" t="s">
        <v>160</v>
      </c>
      <c r="B209" s="50"/>
      <c r="C209" s="50"/>
      <c r="D209" s="50"/>
      <c r="E209" s="50"/>
      <c r="F209" s="51"/>
      <c r="G209" s="51"/>
      <c r="H209" s="51"/>
      <c r="I209" s="5">
        <f>SUM(I210)</f>
        <v>1200</v>
      </c>
      <c r="J209" s="33">
        <v>1200</v>
      </c>
      <c r="K209" s="33">
        <f>G209/J209*100</f>
        <v>0</v>
      </c>
    </row>
    <row r="210" spans="1:11" ht="12.75">
      <c r="A210" s="17">
        <v>3</v>
      </c>
      <c r="B210" s="18"/>
      <c r="C210" s="52" t="s">
        <v>343</v>
      </c>
      <c r="D210" s="52"/>
      <c r="E210" s="52"/>
      <c r="F210" s="52"/>
      <c r="G210" s="20"/>
      <c r="H210" s="21"/>
      <c r="I210" s="19">
        <f>SUM(I211)</f>
        <v>1200</v>
      </c>
      <c r="J210" s="33">
        <v>1200</v>
      </c>
      <c r="K210" s="33">
        <f aca="true" t="shared" si="1" ref="K210:K237">G210/J210*100</f>
        <v>0</v>
      </c>
    </row>
    <row r="211" spans="1:11" ht="12.75">
      <c r="A211" s="17">
        <v>32</v>
      </c>
      <c r="B211" s="18"/>
      <c r="C211" s="52" t="s">
        <v>283</v>
      </c>
      <c r="D211" s="52"/>
      <c r="E211" s="52"/>
      <c r="F211" s="52"/>
      <c r="G211" s="20"/>
      <c r="H211" s="21"/>
      <c r="I211" s="19">
        <f>SUM(I212)</f>
        <v>1200</v>
      </c>
      <c r="J211" s="33">
        <v>1200</v>
      </c>
      <c r="K211" s="33">
        <f t="shared" si="1"/>
        <v>0</v>
      </c>
    </row>
    <row r="212" spans="1:11" ht="12.75">
      <c r="A212" s="17">
        <v>322</v>
      </c>
      <c r="B212" s="18"/>
      <c r="C212" s="52" t="s">
        <v>324</v>
      </c>
      <c r="D212" s="52"/>
      <c r="E212" s="52"/>
      <c r="F212" s="52"/>
      <c r="G212" s="20"/>
      <c r="H212" s="21"/>
      <c r="I212" s="19">
        <f>SUM(I213)</f>
        <v>1200</v>
      </c>
      <c r="J212" s="33">
        <v>1200</v>
      </c>
      <c r="K212" s="33">
        <f t="shared" si="1"/>
        <v>0</v>
      </c>
    </row>
    <row r="213" spans="1:11" ht="22.5">
      <c r="A213" s="22">
        <v>3222</v>
      </c>
      <c r="B213" s="23" t="s">
        <v>257</v>
      </c>
      <c r="C213" s="23" t="s">
        <v>125</v>
      </c>
      <c r="D213" s="18"/>
      <c r="E213" s="18"/>
      <c r="F213" s="18"/>
      <c r="G213" s="20"/>
      <c r="H213" s="24"/>
      <c r="I213" s="26">
        <v>1200</v>
      </c>
      <c r="J213" s="33"/>
      <c r="K213" s="33"/>
    </row>
    <row r="214" spans="1:11" ht="15">
      <c r="A214" s="53" t="s">
        <v>6</v>
      </c>
      <c r="B214" s="54"/>
      <c r="C214" s="54"/>
      <c r="D214" s="54"/>
      <c r="E214" s="54"/>
      <c r="F214" s="54"/>
      <c r="G214" s="55">
        <f>SUM(G215)</f>
        <v>6469700</v>
      </c>
      <c r="H214" s="55"/>
      <c r="I214" s="55"/>
      <c r="J214" s="33"/>
      <c r="K214" s="33"/>
    </row>
    <row r="215" spans="1:11" ht="15">
      <c r="A215" s="53" t="s">
        <v>8</v>
      </c>
      <c r="B215" s="54"/>
      <c r="C215" s="54"/>
      <c r="D215" s="54"/>
      <c r="E215" s="54"/>
      <c r="F215" s="54"/>
      <c r="G215" s="55">
        <v>6469700</v>
      </c>
      <c r="H215" s="55"/>
      <c r="I215" s="55"/>
      <c r="J215" s="33"/>
      <c r="K215" s="33"/>
    </row>
    <row r="216" spans="1:11" ht="12.75">
      <c r="A216" s="56" t="s">
        <v>9</v>
      </c>
      <c r="B216" s="39"/>
      <c r="C216" s="39"/>
      <c r="D216" s="39"/>
      <c r="E216" s="39"/>
      <c r="F216" s="39"/>
      <c r="G216" s="57">
        <v>6469700</v>
      </c>
      <c r="H216" s="57"/>
      <c r="I216" s="57"/>
      <c r="J216" s="33"/>
      <c r="K216" s="33"/>
    </row>
    <row r="217" spans="1:11" ht="12.75">
      <c r="A217" s="48" t="s">
        <v>357</v>
      </c>
      <c r="B217" s="48"/>
      <c r="C217" s="48"/>
      <c r="D217" s="48"/>
      <c r="E217" s="48"/>
      <c r="F217" s="48"/>
      <c r="G217" s="49">
        <f>SUM(G218)</f>
        <v>6469700</v>
      </c>
      <c r="H217" s="49"/>
      <c r="I217" s="49"/>
      <c r="J217" s="33"/>
      <c r="K217" s="33"/>
    </row>
    <row r="218" spans="1:11" ht="12.75">
      <c r="A218" s="50" t="s">
        <v>180</v>
      </c>
      <c r="B218" s="39"/>
      <c r="C218" s="39"/>
      <c r="D218" s="39"/>
      <c r="E218" s="39"/>
      <c r="F218" s="39"/>
      <c r="G218" s="51">
        <f>SUM(G219)</f>
        <v>6469700</v>
      </c>
      <c r="H218" s="51"/>
      <c r="I218" s="51"/>
      <c r="J218" s="33">
        <v>6217000</v>
      </c>
      <c r="K218" s="33">
        <f t="shared" si="1"/>
        <v>104.06466141225673</v>
      </c>
    </row>
    <row r="219" spans="1:11" ht="12.75">
      <c r="A219" s="4" t="s">
        <v>181</v>
      </c>
      <c r="B219" s="4"/>
      <c r="C219" s="46" t="s">
        <v>280</v>
      </c>
      <c r="D219" s="39"/>
      <c r="E219" s="39"/>
      <c r="F219" s="39"/>
      <c r="G219" s="47">
        <f>SUM(G220+G230+G236)</f>
        <v>6469700</v>
      </c>
      <c r="H219" s="47"/>
      <c r="I219" s="47"/>
      <c r="J219" s="33">
        <v>6217000</v>
      </c>
      <c r="K219" s="33">
        <f t="shared" si="1"/>
        <v>104.06466141225673</v>
      </c>
    </row>
    <row r="220" spans="1:11" ht="12.75">
      <c r="A220" s="4" t="s">
        <v>182</v>
      </c>
      <c r="B220" s="4"/>
      <c r="C220" s="46" t="s">
        <v>344</v>
      </c>
      <c r="D220" s="39"/>
      <c r="E220" s="39"/>
      <c r="F220" s="39"/>
      <c r="G220" s="47">
        <f>SUM(G221,G225,G227)</f>
        <v>6239200</v>
      </c>
      <c r="H220" s="47"/>
      <c r="I220" s="47"/>
      <c r="J220" s="33">
        <v>6034000</v>
      </c>
      <c r="K220" s="33">
        <f t="shared" si="1"/>
        <v>103.40072920119323</v>
      </c>
    </row>
    <row r="221" spans="1:11" ht="12.75">
      <c r="A221" s="4" t="s">
        <v>183</v>
      </c>
      <c r="B221" s="4"/>
      <c r="C221" s="46" t="s">
        <v>184</v>
      </c>
      <c r="D221" s="39"/>
      <c r="E221" s="39"/>
      <c r="F221" s="39"/>
      <c r="G221" s="47">
        <f>SUM(G222:I224)</f>
        <v>5122200</v>
      </c>
      <c r="H221" s="47"/>
      <c r="I221" s="47"/>
      <c r="J221" s="33">
        <v>5035000</v>
      </c>
      <c r="K221" s="33">
        <f t="shared" si="1"/>
        <v>101.73187686196623</v>
      </c>
    </row>
    <row r="222" spans="1:11" ht="12.75">
      <c r="A222" s="9" t="s">
        <v>136</v>
      </c>
      <c r="B222" s="9" t="s">
        <v>137</v>
      </c>
      <c r="C222" s="38" t="s">
        <v>138</v>
      </c>
      <c r="D222" s="39"/>
      <c r="E222" s="39"/>
      <c r="F222" s="39"/>
      <c r="G222" s="40">
        <v>4868200</v>
      </c>
      <c r="H222" s="40"/>
      <c r="I222" s="40"/>
      <c r="J222" s="33"/>
      <c r="K222" s="33"/>
    </row>
    <row r="223" spans="1:11" ht="12.75">
      <c r="A223" s="8">
        <v>3113</v>
      </c>
      <c r="B223" s="9" t="s">
        <v>278</v>
      </c>
      <c r="C223" s="15" t="s">
        <v>260</v>
      </c>
      <c r="G223" s="10"/>
      <c r="H223" s="10"/>
      <c r="I223" s="10">
        <v>77000</v>
      </c>
      <c r="J223" s="33"/>
      <c r="K223" s="33"/>
    </row>
    <row r="224" spans="1:11" ht="12.75">
      <c r="A224" s="8">
        <v>3114</v>
      </c>
      <c r="B224" s="9" t="s">
        <v>279</v>
      </c>
      <c r="C224" s="15" t="s">
        <v>261</v>
      </c>
      <c r="G224" s="10"/>
      <c r="H224" s="10"/>
      <c r="I224" s="10">
        <v>177000</v>
      </c>
      <c r="J224" s="33"/>
      <c r="K224" s="33"/>
    </row>
    <row r="225" spans="1:11" ht="12.75">
      <c r="A225" s="4" t="s">
        <v>185</v>
      </c>
      <c r="B225" s="4"/>
      <c r="C225" s="46" t="s">
        <v>345</v>
      </c>
      <c r="D225" s="39"/>
      <c r="E225" s="39"/>
      <c r="F225" s="39"/>
      <c r="G225" s="47">
        <f>SUM(G226)</f>
        <v>238000</v>
      </c>
      <c r="H225" s="47"/>
      <c r="I225" s="47"/>
      <c r="J225" s="33">
        <v>218000</v>
      </c>
      <c r="K225" s="33">
        <f t="shared" si="1"/>
        <v>109.1743119266055</v>
      </c>
    </row>
    <row r="226" spans="1:11" ht="12.75">
      <c r="A226" s="9" t="s">
        <v>12</v>
      </c>
      <c r="B226" s="9" t="s">
        <v>262</v>
      </c>
      <c r="C226" s="38" t="s">
        <v>14</v>
      </c>
      <c r="D226" s="39"/>
      <c r="E226" s="39"/>
      <c r="F226" s="39"/>
      <c r="G226" s="40">
        <v>238000</v>
      </c>
      <c r="H226" s="40"/>
      <c r="I226" s="40"/>
      <c r="J226" s="33"/>
      <c r="K226" s="33"/>
    </row>
    <row r="227" spans="1:11" ht="12.75">
      <c r="A227" s="4" t="s">
        <v>186</v>
      </c>
      <c r="B227" s="4"/>
      <c r="C227" s="46" t="s">
        <v>339</v>
      </c>
      <c r="D227" s="39"/>
      <c r="E227" s="39"/>
      <c r="F227" s="39"/>
      <c r="G227" s="47">
        <f>SUM(G228:I229)</f>
        <v>879000</v>
      </c>
      <c r="H227" s="47"/>
      <c r="I227" s="47"/>
      <c r="J227" s="33">
        <v>781000</v>
      </c>
      <c r="K227" s="33">
        <f t="shared" si="1"/>
        <v>112.54801536491676</v>
      </c>
    </row>
    <row r="228" spans="1:11" ht="12.75">
      <c r="A228" s="9" t="s">
        <v>170</v>
      </c>
      <c r="B228" s="9" t="s">
        <v>263</v>
      </c>
      <c r="C228" s="38" t="s">
        <v>172</v>
      </c>
      <c r="D228" s="39"/>
      <c r="E228" s="39"/>
      <c r="F228" s="39"/>
      <c r="G228" s="40">
        <v>878000</v>
      </c>
      <c r="H228" s="40"/>
      <c r="I228" s="40"/>
      <c r="J228" s="33"/>
      <c r="K228" s="33"/>
    </row>
    <row r="229" spans="1:11" ht="12.75">
      <c r="A229" s="9" t="s">
        <v>173</v>
      </c>
      <c r="B229" s="9" t="s">
        <v>272</v>
      </c>
      <c r="C229" s="38" t="s">
        <v>175</v>
      </c>
      <c r="D229" s="39"/>
      <c r="E229" s="39"/>
      <c r="F229" s="39"/>
      <c r="G229" s="40">
        <v>1000</v>
      </c>
      <c r="H229" s="40"/>
      <c r="I229" s="40"/>
      <c r="J229" s="33"/>
      <c r="K229" s="33"/>
    </row>
    <row r="230" spans="1:11" ht="12.75">
      <c r="A230" s="4" t="s">
        <v>187</v>
      </c>
      <c r="B230" s="4"/>
      <c r="C230" s="46" t="s">
        <v>283</v>
      </c>
      <c r="D230" s="39"/>
      <c r="E230" s="39"/>
      <c r="F230" s="39"/>
      <c r="G230" s="47">
        <f>SUM(G231,G233)</f>
        <v>207500</v>
      </c>
      <c r="H230" s="47"/>
      <c r="I230" s="47"/>
      <c r="J230" s="33">
        <v>173000</v>
      </c>
      <c r="K230" s="33">
        <f t="shared" si="1"/>
        <v>119.9421965317919</v>
      </c>
    </row>
    <row r="231" spans="1:11" ht="12.75">
      <c r="A231" s="4" t="s">
        <v>188</v>
      </c>
      <c r="B231" s="4"/>
      <c r="C231" s="46" t="s">
        <v>284</v>
      </c>
      <c r="D231" s="39"/>
      <c r="E231" s="39"/>
      <c r="F231" s="39"/>
      <c r="G231" s="47">
        <f>SUM(G232)</f>
        <v>165000</v>
      </c>
      <c r="H231" s="47"/>
      <c r="I231" s="47"/>
      <c r="J231" s="33">
        <v>135000</v>
      </c>
      <c r="K231" s="33">
        <f t="shared" si="1"/>
        <v>122.22222222222223</v>
      </c>
    </row>
    <row r="232" spans="1:11" ht="12.75">
      <c r="A232" s="9" t="s">
        <v>176</v>
      </c>
      <c r="B232" s="9" t="s">
        <v>264</v>
      </c>
      <c r="C232" s="38" t="s">
        <v>189</v>
      </c>
      <c r="D232" s="39"/>
      <c r="E232" s="39"/>
      <c r="F232" s="39"/>
      <c r="G232" s="40">
        <v>165000</v>
      </c>
      <c r="H232" s="40"/>
      <c r="I232" s="40"/>
      <c r="J232" s="33"/>
      <c r="K232" s="33"/>
    </row>
    <row r="233" spans="1:11" ht="12.75">
      <c r="A233" s="4" t="s">
        <v>190</v>
      </c>
      <c r="B233" s="4"/>
      <c r="C233" s="46" t="s">
        <v>191</v>
      </c>
      <c r="D233" s="39"/>
      <c r="E233" s="39"/>
      <c r="F233" s="39"/>
      <c r="G233" s="47">
        <f>SUM(G234:I235)</f>
        <v>42500</v>
      </c>
      <c r="H233" s="47"/>
      <c r="I233" s="47"/>
      <c r="J233" s="33">
        <v>38000</v>
      </c>
      <c r="K233" s="33">
        <f t="shared" si="1"/>
        <v>111.8421052631579</v>
      </c>
    </row>
    <row r="234" spans="1:11" ht="12.75">
      <c r="A234" s="9" t="s">
        <v>74</v>
      </c>
      <c r="B234" s="9" t="s">
        <v>265</v>
      </c>
      <c r="C234" s="38" t="s">
        <v>76</v>
      </c>
      <c r="D234" s="39"/>
      <c r="E234" s="39"/>
      <c r="F234" s="39"/>
      <c r="G234" s="40">
        <v>12500</v>
      </c>
      <c r="H234" s="40"/>
      <c r="I234" s="40"/>
      <c r="J234" s="33"/>
      <c r="K234" s="33"/>
    </row>
    <row r="235" spans="1:11" ht="12.75">
      <c r="A235" s="8">
        <v>3296</v>
      </c>
      <c r="B235" s="9" t="s">
        <v>273</v>
      </c>
      <c r="C235" s="38" t="s">
        <v>274</v>
      </c>
      <c r="D235" s="39"/>
      <c r="E235" s="39"/>
      <c r="F235" s="39"/>
      <c r="G235" s="40">
        <v>30000</v>
      </c>
      <c r="H235" s="40"/>
      <c r="I235" s="40"/>
      <c r="J235" s="33"/>
      <c r="K235" s="33"/>
    </row>
    <row r="236" spans="1:11" ht="12.75">
      <c r="A236" s="7">
        <v>34</v>
      </c>
      <c r="B236" s="4"/>
      <c r="C236" s="46" t="s">
        <v>275</v>
      </c>
      <c r="D236" s="39"/>
      <c r="E236" s="39"/>
      <c r="F236" s="39"/>
      <c r="G236" s="47">
        <f>SUM(G237)</f>
        <v>23000</v>
      </c>
      <c r="H236" s="47"/>
      <c r="I236" s="47"/>
      <c r="J236" s="33">
        <v>10000</v>
      </c>
      <c r="K236" s="33">
        <f t="shared" si="1"/>
        <v>229.99999999999997</v>
      </c>
    </row>
    <row r="237" spans="1:11" ht="12.75">
      <c r="A237" s="7">
        <v>343</v>
      </c>
      <c r="B237" s="4"/>
      <c r="C237" s="46" t="s">
        <v>276</v>
      </c>
      <c r="D237" s="39"/>
      <c r="E237" s="39"/>
      <c r="F237" s="39"/>
      <c r="G237" s="47">
        <f>SUM(G238)</f>
        <v>23000</v>
      </c>
      <c r="H237" s="47"/>
      <c r="I237" s="47"/>
      <c r="J237" s="33">
        <v>10000</v>
      </c>
      <c r="K237" s="33">
        <f t="shared" si="1"/>
        <v>229.99999999999997</v>
      </c>
    </row>
    <row r="238" spans="1:11" ht="12.75">
      <c r="A238" s="8">
        <v>3433</v>
      </c>
      <c r="B238" s="9" t="s">
        <v>277</v>
      </c>
      <c r="C238" s="38" t="s">
        <v>85</v>
      </c>
      <c r="D238" s="39"/>
      <c r="E238" s="39"/>
      <c r="F238" s="39"/>
      <c r="G238" s="40">
        <v>23000</v>
      </c>
      <c r="H238" s="40"/>
      <c r="I238" s="40"/>
      <c r="J238" s="33"/>
      <c r="K238" s="33"/>
    </row>
  </sheetData>
  <sheetProtection/>
  <mergeCells count="448">
    <mergeCell ref="C7:F7"/>
    <mergeCell ref="G7:I7"/>
    <mergeCell ref="A8:F8"/>
    <mergeCell ref="G8:I8"/>
    <mergeCell ref="A9:F9"/>
    <mergeCell ref="G9:I9"/>
    <mergeCell ref="A10:F10"/>
    <mergeCell ref="G10:I10"/>
    <mergeCell ref="A11:F11"/>
    <mergeCell ref="G11:I11"/>
    <mergeCell ref="A12:F12"/>
    <mergeCell ref="G12:I12"/>
    <mergeCell ref="A13:F13"/>
    <mergeCell ref="G13:I13"/>
    <mergeCell ref="A14:F14"/>
    <mergeCell ref="G14:I14"/>
    <mergeCell ref="C15:F15"/>
    <mergeCell ref="G15:I15"/>
    <mergeCell ref="C16:F16"/>
    <mergeCell ref="G16:I16"/>
    <mergeCell ref="C17:F17"/>
    <mergeCell ref="G17:I17"/>
    <mergeCell ref="C18:F18"/>
    <mergeCell ref="G18:I18"/>
    <mergeCell ref="C19:F19"/>
    <mergeCell ref="G19:I19"/>
    <mergeCell ref="C20:F20"/>
    <mergeCell ref="G20:I20"/>
    <mergeCell ref="C21:F21"/>
    <mergeCell ref="G21:I21"/>
    <mergeCell ref="C22:F22"/>
    <mergeCell ref="G22:I22"/>
    <mergeCell ref="C23:F23"/>
    <mergeCell ref="G23:I23"/>
    <mergeCell ref="C24:F24"/>
    <mergeCell ref="G24:I24"/>
    <mergeCell ref="C25:F25"/>
    <mergeCell ref="G25:I25"/>
    <mergeCell ref="C26:F26"/>
    <mergeCell ref="G26:I26"/>
    <mergeCell ref="C27:F27"/>
    <mergeCell ref="G27:I27"/>
    <mergeCell ref="C28:F28"/>
    <mergeCell ref="G28:I28"/>
    <mergeCell ref="C29:F29"/>
    <mergeCell ref="G29:I29"/>
    <mergeCell ref="C30:F30"/>
    <mergeCell ref="G30:I30"/>
    <mergeCell ref="C31:F31"/>
    <mergeCell ref="G31:I31"/>
    <mergeCell ref="C32:F32"/>
    <mergeCell ref="G32:I32"/>
    <mergeCell ref="C33:F33"/>
    <mergeCell ref="G33:I33"/>
    <mergeCell ref="C34:F34"/>
    <mergeCell ref="G34:I34"/>
    <mergeCell ref="C35:F35"/>
    <mergeCell ref="G35:I35"/>
    <mergeCell ref="C36:F36"/>
    <mergeCell ref="G36:I36"/>
    <mergeCell ref="C37:F37"/>
    <mergeCell ref="G37:I37"/>
    <mergeCell ref="C38:F38"/>
    <mergeCell ref="G38:I38"/>
    <mergeCell ref="C39:F39"/>
    <mergeCell ref="G39:I39"/>
    <mergeCell ref="C40:F40"/>
    <mergeCell ref="G40:I40"/>
    <mergeCell ref="C41:F41"/>
    <mergeCell ref="G41:I41"/>
    <mergeCell ref="C42:F42"/>
    <mergeCell ref="G42:I42"/>
    <mergeCell ref="C43:F43"/>
    <mergeCell ref="G43:I43"/>
    <mergeCell ref="C44:F44"/>
    <mergeCell ref="G44:I44"/>
    <mergeCell ref="C45:F45"/>
    <mergeCell ref="G45:I45"/>
    <mergeCell ref="C46:F46"/>
    <mergeCell ref="G46:I46"/>
    <mergeCell ref="C47:F47"/>
    <mergeCell ref="G47:I47"/>
    <mergeCell ref="C48:F48"/>
    <mergeCell ref="G48:I48"/>
    <mergeCell ref="C49:F49"/>
    <mergeCell ref="G49:I49"/>
    <mergeCell ref="C50:F50"/>
    <mergeCell ref="G50:I50"/>
    <mergeCell ref="C51:F51"/>
    <mergeCell ref="G51:I51"/>
    <mergeCell ref="C52:F52"/>
    <mergeCell ref="G52:I52"/>
    <mergeCell ref="C53:F53"/>
    <mergeCell ref="G53:I53"/>
    <mergeCell ref="A54:F54"/>
    <mergeCell ref="G54:I54"/>
    <mergeCell ref="A55:F55"/>
    <mergeCell ref="G55:I55"/>
    <mergeCell ref="C56:F56"/>
    <mergeCell ref="G56:I56"/>
    <mergeCell ref="C57:F57"/>
    <mergeCell ref="G57:I57"/>
    <mergeCell ref="C58:F58"/>
    <mergeCell ref="G58:I58"/>
    <mergeCell ref="C59:F59"/>
    <mergeCell ref="G59:I59"/>
    <mergeCell ref="C60:F60"/>
    <mergeCell ref="G60:I60"/>
    <mergeCell ref="C61:F61"/>
    <mergeCell ref="G61:I61"/>
    <mergeCell ref="C62:F62"/>
    <mergeCell ref="G62:I62"/>
    <mergeCell ref="C63:F63"/>
    <mergeCell ref="G63:I63"/>
    <mergeCell ref="C64:F64"/>
    <mergeCell ref="G64:I64"/>
    <mergeCell ref="C65:F65"/>
    <mergeCell ref="G65:I65"/>
    <mergeCell ref="C66:F66"/>
    <mergeCell ref="G66:I66"/>
    <mergeCell ref="C67:F67"/>
    <mergeCell ref="G67:I67"/>
    <mergeCell ref="C68:F68"/>
    <mergeCell ref="G68:I68"/>
    <mergeCell ref="C69:F69"/>
    <mergeCell ref="G69:I69"/>
    <mergeCell ref="C70:F70"/>
    <mergeCell ref="G70:I70"/>
    <mergeCell ref="C71:F71"/>
    <mergeCell ref="G71:I71"/>
    <mergeCell ref="C72:F72"/>
    <mergeCell ref="G72:I72"/>
    <mergeCell ref="C73:F73"/>
    <mergeCell ref="G73:I73"/>
    <mergeCell ref="C74:F74"/>
    <mergeCell ref="G74:I74"/>
    <mergeCell ref="C75:F75"/>
    <mergeCell ref="G75:I75"/>
    <mergeCell ref="C76:F76"/>
    <mergeCell ref="G76:I76"/>
    <mergeCell ref="C77:F77"/>
    <mergeCell ref="G77:I77"/>
    <mergeCell ref="C78:F78"/>
    <mergeCell ref="G78:I78"/>
    <mergeCell ref="C79:F79"/>
    <mergeCell ref="G79:I79"/>
    <mergeCell ref="C80:F80"/>
    <mergeCell ref="G80:I80"/>
    <mergeCell ref="C81:F81"/>
    <mergeCell ref="G81:I81"/>
    <mergeCell ref="C82:F82"/>
    <mergeCell ref="G82:I82"/>
    <mergeCell ref="C83:F83"/>
    <mergeCell ref="G83:I83"/>
    <mergeCell ref="C84:F84"/>
    <mergeCell ref="G84:I84"/>
    <mergeCell ref="C85:F85"/>
    <mergeCell ref="G85:I85"/>
    <mergeCell ref="C86:F86"/>
    <mergeCell ref="G86:I86"/>
    <mergeCell ref="C87:F87"/>
    <mergeCell ref="G87:I87"/>
    <mergeCell ref="C88:F88"/>
    <mergeCell ref="G88:I88"/>
    <mergeCell ref="C89:F89"/>
    <mergeCell ref="G89:I89"/>
    <mergeCell ref="C90:F90"/>
    <mergeCell ref="G90:I90"/>
    <mergeCell ref="A91:F91"/>
    <mergeCell ref="G91:I91"/>
    <mergeCell ref="C92:F92"/>
    <mergeCell ref="G92:I92"/>
    <mergeCell ref="C93:F93"/>
    <mergeCell ref="G93:I93"/>
    <mergeCell ref="C94:F94"/>
    <mergeCell ref="G94:I94"/>
    <mergeCell ref="C95:F95"/>
    <mergeCell ref="G95:I95"/>
    <mergeCell ref="C96:F96"/>
    <mergeCell ref="G96:I96"/>
    <mergeCell ref="C97:F97"/>
    <mergeCell ref="G97:I97"/>
    <mergeCell ref="C98:F98"/>
    <mergeCell ref="G98:I98"/>
    <mergeCell ref="C99:F99"/>
    <mergeCell ref="G99:I99"/>
    <mergeCell ref="C100:F100"/>
    <mergeCell ref="G100:I100"/>
    <mergeCell ref="C101:F101"/>
    <mergeCell ref="G101:I101"/>
    <mergeCell ref="C102:F102"/>
    <mergeCell ref="G102:I102"/>
    <mergeCell ref="C103:F103"/>
    <mergeCell ref="G103:I103"/>
    <mergeCell ref="C104:F104"/>
    <mergeCell ref="G104:I104"/>
    <mergeCell ref="C105:F105"/>
    <mergeCell ref="G105:I105"/>
    <mergeCell ref="C106:F106"/>
    <mergeCell ref="G106:I106"/>
    <mergeCell ref="C107:F107"/>
    <mergeCell ref="G107:I107"/>
    <mergeCell ref="C108:F108"/>
    <mergeCell ref="G108:I108"/>
    <mergeCell ref="C109:F109"/>
    <mergeCell ref="G109:I109"/>
    <mergeCell ref="C110:F110"/>
    <mergeCell ref="G110:I110"/>
    <mergeCell ref="C111:F111"/>
    <mergeCell ref="G111:I111"/>
    <mergeCell ref="C112:F112"/>
    <mergeCell ref="G112:I112"/>
    <mergeCell ref="C113:F113"/>
    <mergeCell ref="G113:I113"/>
    <mergeCell ref="A114:F114"/>
    <mergeCell ref="G114:I114"/>
    <mergeCell ref="C115:F115"/>
    <mergeCell ref="G115:I115"/>
    <mergeCell ref="C116:F116"/>
    <mergeCell ref="G116:I116"/>
    <mergeCell ref="C117:F117"/>
    <mergeCell ref="G117:I117"/>
    <mergeCell ref="C118:F118"/>
    <mergeCell ref="G118:I118"/>
    <mergeCell ref="C119:F119"/>
    <mergeCell ref="G119:I119"/>
    <mergeCell ref="C120:F120"/>
    <mergeCell ref="G120:I120"/>
    <mergeCell ref="C121:F121"/>
    <mergeCell ref="G121:I121"/>
    <mergeCell ref="C122:F122"/>
    <mergeCell ref="G122:I122"/>
    <mergeCell ref="C123:F123"/>
    <mergeCell ref="G123:I123"/>
    <mergeCell ref="C124:F124"/>
    <mergeCell ref="G124:I124"/>
    <mergeCell ref="C125:F125"/>
    <mergeCell ref="G125:I125"/>
    <mergeCell ref="C126:F126"/>
    <mergeCell ref="G126:I126"/>
    <mergeCell ref="C127:F127"/>
    <mergeCell ref="G127:I127"/>
    <mergeCell ref="C128:F128"/>
    <mergeCell ref="G128:I128"/>
    <mergeCell ref="C129:F129"/>
    <mergeCell ref="C131:F131"/>
    <mergeCell ref="C130:F130"/>
    <mergeCell ref="G139:I139"/>
    <mergeCell ref="C132:F132"/>
    <mergeCell ref="G132:I132"/>
    <mergeCell ref="C133:F133"/>
    <mergeCell ref="G133:I133"/>
    <mergeCell ref="C134:F134"/>
    <mergeCell ref="C135:F135"/>
    <mergeCell ref="C141:F141"/>
    <mergeCell ref="G141:I141"/>
    <mergeCell ref="C142:F142"/>
    <mergeCell ref="G142:I142"/>
    <mergeCell ref="C136:F136"/>
    <mergeCell ref="C137:F137"/>
    <mergeCell ref="G137:I137"/>
    <mergeCell ref="C138:F138"/>
    <mergeCell ref="G138:I138"/>
    <mergeCell ref="C139:F139"/>
    <mergeCell ref="C144:F144"/>
    <mergeCell ref="G144:I144"/>
    <mergeCell ref="C145:F145"/>
    <mergeCell ref="G145:I145"/>
    <mergeCell ref="A146:F146"/>
    <mergeCell ref="G146:I146"/>
    <mergeCell ref="C147:F147"/>
    <mergeCell ref="G147:I147"/>
    <mergeCell ref="C148:F148"/>
    <mergeCell ref="G148:I148"/>
    <mergeCell ref="C149:F149"/>
    <mergeCell ref="G149:I149"/>
    <mergeCell ref="C150:F150"/>
    <mergeCell ref="G150:I150"/>
    <mergeCell ref="C151:F151"/>
    <mergeCell ref="G151:I151"/>
    <mergeCell ref="C152:F152"/>
    <mergeCell ref="G152:I152"/>
    <mergeCell ref="C153:F153"/>
    <mergeCell ref="G153:I153"/>
    <mergeCell ref="C154:F154"/>
    <mergeCell ref="G154:I154"/>
    <mergeCell ref="C155:F155"/>
    <mergeCell ref="G155:I155"/>
    <mergeCell ref="C156:F156"/>
    <mergeCell ref="G156:I156"/>
    <mergeCell ref="C157:F157"/>
    <mergeCell ref="G157:I157"/>
    <mergeCell ref="C158:F158"/>
    <mergeCell ref="G158:I158"/>
    <mergeCell ref="C159:F159"/>
    <mergeCell ref="G159:I159"/>
    <mergeCell ref="C160:F160"/>
    <mergeCell ref="G160:I160"/>
    <mergeCell ref="C161:F161"/>
    <mergeCell ref="G161:I161"/>
    <mergeCell ref="C162:F162"/>
    <mergeCell ref="G162:I162"/>
    <mergeCell ref="C163:F163"/>
    <mergeCell ref="G163:I163"/>
    <mergeCell ref="A164:F164"/>
    <mergeCell ref="G164:I164"/>
    <mergeCell ref="C165:F165"/>
    <mergeCell ref="G165:I165"/>
    <mergeCell ref="C166:F166"/>
    <mergeCell ref="G166:I166"/>
    <mergeCell ref="C167:F167"/>
    <mergeCell ref="G167:I167"/>
    <mergeCell ref="C168:F168"/>
    <mergeCell ref="G168:I168"/>
    <mergeCell ref="A169:F169"/>
    <mergeCell ref="G169:I169"/>
    <mergeCell ref="A170:F170"/>
    <mergeCell ref="G170:I170"/>
    <mergeCell ref="C171:F171"/>
    <mergeCell ref="G171:I171"/>
    <mergeCell ref="C172:F172"/>
    <mergeCell ref="G172:I172"/>
    <mergeCell ref="C173:F173"/>
    <mergeCell ref="G173:I173"/>
    <mergeCell ref="C174:F174"/>
    <mergeCell ref="G174:I174"/>
    <mergeCell ref="A175:F175"/>
    <mergeCell ref="G175:I175"/>
    <mergeCell ref="A176:F176"/>
    <mergeCell ref="G176:I176"/>
    <mergeCell ref="C177:F177"/>
    <mergeCell ref="G177:I177"/>
    <mergeCell ref="C178:F178"/>
    <mergeCell ref="G178:I178"/>
    <mergeCell ref="C179:F179"/>
    <mergeCell ref="G179:I179"/>
    <mergeCell ref="C180:F180"/>
    <mergeCell ref="G180:I180"/>
    <mergeCell ref="C181:F181"/>
    <mergeCell ref="G181:I181"/>
    <mergeCell ref="C182:F182"/>
    <mergeCell ref="G182:I182"/>
    <mergeCell ref="C183:F183"/>
    <mergeCell ref="G183:I183"/>
    <mergeCell ref="A184:F184"/>
    <mergeCell ref="G184:I184"/>
    <mergeCell ref="A185:F185"/>
    <mergeCell ref="G185:I185"/>
    <mergeCell ref="A186:F186"/>
    <mergeCell ref="G186:I186"/>
    <mergeCell ref="A187:F187"/>
    <mergeCell ref="G187:I187"/>
    <mergeCell ref="A188:F188"/>
    <mergeCell ref="G188:I188"/>
    <mergeCell ref="C189:F189"/>
    <mergeCell ref="G189:I189"/>
    <mergeCell ref="C190:F190"/>
    <mergeCell ref="G190:I190"/>
    <mergeCell ref="C191:F191"/>
    <mergeCell ref="G191:I191"/>
    <mergeCell ref="C192:F192"/>
    <mergeCell ref="G192:I192"/>
    <mergeCell ref="C193:E193"/>
    <mergeCell ref="C194:E194"/>
    <mergeCell ref="C195:F195"/>
    <mergeCell ref="G195:I195"/>
    <mergeCell ref="C196:F196"/>
    <mergeCell ref="G196:I196"/>
    <mergeCell ref="C197:F197"/>
    <mergeCell ref="G197:I197"/>
    <mergeCell ref="C198:F198"/>
    <mergeCell ref="G198:I198"/>
    <mergeCell ref="C199:F199"/>
    <mergeCell ref="G199:I199"/>
    <mergeCell ref="C200:F200"/>
    <mergeCell ref="C201:F201"/>
    <mergeCell ref="G201:I201"/>
    <mergeCell ref="A202:F202"/>
    <mergeCell ref="G202:I202"/>
    <mergeCell ref="A203:F203"/>
    <mergeCell ref="G203:I203"/>
    <mergeCell ref="C204:F204"/>
    <mergeCell ref="C205:F205"/>
    <mergeCell ref="C206:F206"/>
    <mergeCell ref="C207:E207"/>
    <mergeCell ref="A208:E208"/>
    <mergeCell ref="F208:H208"/>
    <mergeCell ref="A209:E209"/>
    <mergeCell ref="F209:H209"/>
    <mergeCell ref="C210:F210"/>
    <mergeCell ref="C211:F211"/>
    <mergeCell ref="C212:F212"/>
    <mergeCell ref="A214:F214"/>
    <mergeCell ref="G214:I214"/>
    <mergeCell ref="A215:F215"/>
    <mergeCell ref="G215:I215"/>
    <mergeCell ref="A216:F216"/>
    <mergeCell ref="G216:I216"/>
    <mergeCell ref="A217:F217"/>
    <mergeCell ref="G217:I217"/>
    <mergeCell ref="A218:F218"/>
    <mergeCell ref="G218:I218"/>
    <mergeCell ref="C219:F219"/>
    <mergeCell ref="G219:I219"/>
    <mergeCell ref="C220:F220"/>
    <mergeCell ref="G220:I220"/>
    <mergeCell ref="C221:F221"/>
    <mergeCell ref="G221:I221"/>
    <mergeCell ref="C222:F222"/>
    <mergeCell ref="G222:I222"/>
    <mergeCell ref="C225:F225"/>
    <mergeCell ref="G225:I225"/>
    <mergeCell ref="C226:F226"/>
    <mergeCell ref="G226:I226"/>
    <mergeCell ref="C227:F227"/>
    <mergeCell ref="G227:I227"/>
    <mergeCell ref="C228:F228"/>
    <mergeCell ref="G228:I228"/>
    <mergeCell ref="C229:F229"/>
    <mergeCell ref="G229:I229"/>
    <mergeCell ref="C230:F230"/>
    <mergeCell ref="G230:I230"/>
    <mergeCell ref="C231:F231"/>
    <mergeCell ref="G231:I231"/>
    <mergeCell ref="C232:F232"/>
    <mergeCell ref="G232:I232"/>
    <mergeCell ref="C233:F233"/>
    <mergeCell ref="G233:I233"/>
    <mergeCell ref="C237:F237"/>
    <mergeCell ref="G237:I237"/>
    <mergeCell ref="C238:F238"/>
    <mergeCell ref="G238:I238"/>
    <mergeCell ref="C234:F234"/>
    <mergeCell ref="G234:I234"/>
    <mergeCell ref="C235:F235"/>
    <mergeCell ref="G235:I235"/>
    <mergeCell ref="C236:F236"/>
    <mergeCell ref="G236:I236"/>
    <mergeCell ref="C143:F143"/>
    <mergeCell ref="G143:I143"/>
    <mergeCell ref="A1:E1"/>
    <mergeCell ref="A2:D2"/>
    <mergeCell ref="A3:C3"/>
    <mergeCell ref="D3:G3"/>
    <mergeCell ref="C6:F6"/>
    <mergeCell ref="G6:I6"/>
    <mergeCell ref="C140:F140"/>
    <mergeCell ref="G140:I1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70" zoomScaleNormal="170" zoomScalePageLayoutView="0" workbookViewId="0" topLeftCell="A40">
      <selection activeCell="C62" sqref="C62"/>
    </sheetView>
  </sheetViews>
  <sheetFormatPr defaultColWidth="9.140625" defaultRowHeight="12.75"/>
  <cols>
    <col min="1" max="1" width="12.7109375" style="0" customWidth="1"/>
    <col min="2" max="2" width="7.421875" style="0" customWidth="1"/>
    <col min="3" max="3" width="23.00390625" style="0" customWidth="1"/>
    <col min="4" max="4" width="10.57421875" style="0" customWidth="1"/>
    <col min="5" max="5" width="10.00390625" style="0" bestFit="1" customWidth="1"/>
    <col min="6" max="6" width="9.28125" style="0" bestFit="1" customWidth="1"/>
  </cols>
  <sheetData>
    <row r="1" spans="1:6" ht="24" thickBot="1" thickTop="1">
      <c r="A1" s="14" t="s">
        <v>2</v>
      </c>
      <c r="B1" s="14" t="s">
        <v>3</v>
      </c>
      <c r="C1" s="14" t="s">
        <v>192</v>
      </c>
      <c r="D1" s="3" t="s">
        <v>358</v>
      </c>
      <c r="E1" s="29" t="s">
        <v>352</v>
      </c>
      <c r="F1" s="30" t="s">
        <v>353</v>
      </c>
    </row>
    <row r="2" spans="1:6" ht="13.5" thickTop="1">
      <c r="A2" s="73" t="s">
        <v>361</v>
      </c>
      <c r="B2" s="73"/>
      <c r="C2" s="73"/>
      <c r="D2" s="34">
        <f>SUM(D3)</f>
        <v>7571410</v>
      </c>
      <c r="E2" s="33">
        <v>7199760</v>
      </c>
      <c r="F2" s="35">
        <f>D2/E2*100</f>
        <v>105.16197762147628</v>
      </c>
    </row>
    <row r="3" spans="1:6" ht="12.75">
      <c r="A3" s="75" t="s">
        <v>362</v>
      </c>
      <c r="B3" s="75"/>
      <c r="C3" s="75"/>
      <c r="D3" s="34">
        <f>SUM(D4,D13,D20,D32,D40,D45,D50,D55)</f>
        <v>7571410</v>
      </c>
      <c r="E3" s="33">
        <v>7199760</v>
      </c>
      <c r="F3" s="35">
        <f>D3/E3*100</f>
        <v>105.16197762147628</v>
      </c>
    </row>
    <row r="4" spans="1:6" ht="12.75">
      <c r="A4" s="50" t="s">
        <v>90</v>
      </c>
      <c r="B4" s="50"/>
      <c r="C4" s="50"/>
      <c r="D4" s="5">
        <f>SUM(D5,D11)</f>
        <v>24400</v>
      </c>
      <c r="E4" s="33">
        <v>20000</v>
      </c>
      <c r="F4" s="35">
        <f>D4/E4*100</f>
        <v>122</v>
      </c>
    </row>
    <row r="5" spans="1:6" ht="12.75">
      <c r="A5" s="4" t="s">
        <v>193</v>
      </c>
      <c r="B5" s="4"/>
      <c r="C5" s="4" t="s">
        <v>194</v>
      </c>
      <c r="D5" s="6">
        <f>SUM(D6)</f>
        <v>9000</v>
      </c>
      <c r="E5" s="33">
        <v>20000</v>
      </c>
      <c r="F5" s="35">
        <f aca="true" t="shared" si="0" ref="F5:F58">D5/E5*100</f>
        <v>45</v>
      </c>
    </row>
    <row r="6" spans="1:6" ht="45">
      <c r="A6" s="4" t="s">
        <v>195</v>
      </c>
      <c r="B6" s="4"/>
      <c r="C6" s="4" t="s">
        <v>196</v>
      </c>
      <c r="D6" s="6">
        <f>SUM(D7)</f>
        <v>9000</v>
      </c>
      <c r="E6" s="33">
        <v>20000</v>
      </c>
      <c r="F6" s="35">
        <f t="shared" si="0"/>
        <v>45</v>
      </c>
    </row>
    <row r="7" spans="1:6" ht="56.25">
      <c r="A7" s="4" t="s">
        <v>197</v>
      </c>
      <c r="B7" s="4"/>
      <c r="C7" s="4" t="s">
        <v>198</v>
      </c>
      <c r="D7" s="6">
        <f>SUM(D8:D10)</f>
        <v>9000</v>
      </c>
      <c r="E7" s="33">
        <v>20000</v>
      </c>
      <c r="F7" s="33">
        <f t="shared" si="0"/>
        <v>45</v>
      </c>
    </row>
    <row r="8" spans="1:6" ht="22.5">
      <c r="A8" s="9" t="s">
        <v>199</v>
      </c>
      <c r="B8" s="9" t="s">
        <v>200</v>
      </c>
      <c r="C8" s="9" t="s">
        <v>201</v>
      </c>
      <c r="D8" s="10">
        <v>0</v>
      </c>
      <c r="E8" s="33"/>
      <c r="F8" s="33"/>
    </row>
    <row r="9" spans="1:6" ht="12.75">
      <c r="A9" s="9" t="s">
        <v>202</v>
      </c>
      <c r="B9" s="9" t="s">
        <v>203</v>
      </c>
      <c r="C9" s="9" t="s">
        <v>204</v>
      </c>
      <c r="D9" s="10">
        <v>1400</v>
      </c>
      <c r="E9" s="33"/>
      <c r="F9" s="33"/>
    </row>
    <row r="10" spans="1:6" ht="22.5">
      <c r="A10" s="9" t="s">
        <v>202</v>
      </c>
      <c r="B10" s="9" t="s">
        <v>205</v>
      </c>
      <c r="C10" s="9" t="s">
        <v>206</v>
      </c>
      <c r="D10" s="10">
        <v>7600</v>
      </c>
      <c r="E10" s="33"/>
      <c r="F10" s="33"/>
    </row>
    <row r="11" spans="1:6" ht="12.75">
      <c r="A11" s="7">
        <v>922</v>
      </c>
      <c r="B11" s="4"/>
      <c r="C11" s="4" t="s">
        <v>359</v>
      </c>
      <c r="D11" s="6">
        <f>SUM(D12)</f>
        <v>15400</v>
      </c>
      <c r="E11" s="33">
        <v>10000</v>
      </c>
      <c r="F11" s="33">
        <f t="shared" si="0"/>
        <v>154</v>
      </c>
    </row>
    <row r="12" spans="1:6" ht="12.75">
      <c r="A12" s="8">
        <v>9221</v>
      </c>
      <c r="B12" s="9" t="s">
        <v>269</v>
      </c>
      <c r="C12" s="9" t="s">
        <v>268</v>
      </c>
      <c r="D12" s="10">
        <v>15400</v>
      </c>
      <c r="E12" s="33"/>
      <c r="F12" s="33"/>
    </row>
    <row r="13" spans="1:6" ht="12.75">
      <c r="A13" s="50" t="s">
        <v>121</v>
      </c>
      <c r="B13" s="50"/>
      <c r="C13" s="50"/>
      <c r="D13" s="5">
        <f>SUM(D14,D18)</f>
        <v>94000</v>
      </c>
      <c r="E13" s="33">
        <v>60000</v>
      </c>
      <c r="F13" s="33">
        <f t="shared" si="0"/>
        <v>156.66666666666666</v>
      </c>
    </row>
    <row r="14" spans="1:6" ht="12.75">
      <c r="A14" s="4" t="s">
        <v>193</v>
      </c>
      <c r="B14" s="4"/>
      <c r="C14" s="4" t="s">
        <v>194</v>
      </c>
      <c r="D14" s="6">
        <f>SUM(D15)</f>
        <v>84000</v>
      </c>
      <c r="E14" s="33">
        <v>45000</v>
      </c>
      <c r="F14" s="33">
        <f t="shared" si="0"/>
        <v>186.66666666666666</v>
      </c>
    </row>
    <row r="15" spans="1:6" ht="45">
      <c r="A15" s="4" t="s">
        <v>207</v>
      </c>
      <c r="B15" s="4"/>
      <c r="C15" s="4" t="s">
        <v>208</v>
      </c>
      <c r="D15" s="6">
        <f>SUM(D16)</f>
        <v>84000</v>
      </c>
      <c r="E15" s="36">
        <v>45000</v>
      </c>
      <c r="F15" s="36">
        <f t="shared" si="0"/>
        <v>186.66666666666666</v>
      </c>
    </row>
    <row r="16" spans="1:6" ht="22.5">
      <c r="A16" s="4" t="s">
        <v>209</v>
      </c>
      <c r="B16" s="4"/>
      <c r="C16" s="4" t="s">
        <v>210</v>
      </c>
      <c r="D16" s="6">
        <f>SUM(D17)</f>
        <v>84000</v>
      </c>
      <c r="E16" s="36">
        <v>45000</v>
      </c>
      <c r="F16" s="36">
        <f t="shared" si="0"/>
        <v>186.66666666666666</v>
      </c>
    </row>
    <row r="17" spans="1:6" ht="12.75">
      <c r="A17" s="9" t="s">
        <v>211</v>
      </c>
      <c r="B17" s="9" t="s">
        <v>212</v>
      </c>
      <c r="C17" s="9" t="s">
        <v>213</v>
      </c>
      <c r="D17" s="10">
        <v>84000</v>
      </c>
      <c r="E17" s="33"/>
      <c r="F17" s="33"/>
    </row>
    <row r="18" spans="1:6" ht="12.75">
      <c r="A18" s="7">
        <v>922</v>
      </c>
      <c r="B18" s="4"/>
      <c r="C18" s="4" t="s">
        <v>359</v>
      </c>
      <c r="D18" s="6">
        <f>SUM(D19)</f>
        <v>10000</v>
      </c>
      <c r="E18" s="33">
        <v>15000</v>
      </c>
      <c r="F18" s="33">
        <f t="shared" si="0"/>
        <v>66.66666666666666</v>
      </c>
    </row>
    <row r="19" spans="1:6" ht="12.75">
      <c r="A19" s="8">
        <v>9221</v>
      </c>
      <c r="B19" s="9" t="s">
        <v>270</v>
      </c>
      <c r="C19" s="9" t="s">
        <v>268</v>
      </c>
      <c r="D19" s="10">
        <v>10000</v>
      </c>
      <c r="E19" s="33"/>
      <c r="F19" s="33"/>
    </row>
    <row r="20" spans="1:6" ht="12.75">
      <c r="A20" s="50" t="s">
        <v>135</v>
      </c>
      <c r="B20" s="50"/>
      <c r="C20" s="50"/>
      <c r="D20" s="5">
        <f>SUM(D21,D30)</f>
        <v>369500</v>
      </c>
      <c r="E20" s="33">
        <v>179300</v>
      </c>
      <c r="F20" s="33">
        <f t="shared" si="0"/>
        <v>206.0791968767429</v>
      </c>
    </row>
    <row r="21" spans="1:6" ht="12.75">
      <c r="A21" s="4" t="s">
        <v>193</v>
      </c>
      <c r="B21" s="4"/>
      <c r="C21" s="4" t="s">
        <v>194</v>
      </c>
      <c r="D21" s="6">
        <f>SUM(D22)</f>
        <v>369500</v>
      </c>
      <c r="E21" s="33">
        <v>179300</v>
      </c>
      <c r="F21" s="33">
        <f t="shared" si="0"/>
        <v>206.0791968767429</v>
      </c>
    </row>
    <row r="22" spans="1:6" ht="33.75">
      <c r="A22" s="4" t="s">
        <v>214</v>
      </c>
      <c r="B22" s="4"/>
      <c r="C22" s="4" t="s">
        <v>215</v>
      </c>
      <c r="D22" s="6">
        <f>SUM(D23,D25,D27)</f>
        <v>369500</v>
      </c>
      <c r="E22" s="37">
        <v>179300</v>
      </c>
      <c r="F22" s="37">
        <f t="shared" si="0"/>
        <v>206.0791968767429</v>
      </c>
    </row>
    <row r="23" spans="1:6" ht="22.5">
      <c r="A23" s="4" t="s">
        <v>216</v>
      </c>
      <c r="B23" s="4"/>
      <c r="C23" s="4" t="s">
        <v>217</v>
      </c>
      <c r="D23" s="6">
        <f>SUM(D24)</f>
        <v>0</v>
      </c>
      <c r="E23" s="33">
        <v>0</v>
      </c>
      <c r="F23" s="33" t="e">
        <f t="shared" si="0"/>
        <v>#DIV/0!</v>
      </c>
    </row>
    <row r="24" spans="1:6" ht="12.75">
      <c r="A24" s="9" t="s">
        <v>218</v>
      </c>
      <c r="B24" s="9" t="s">
        <v>219</v>
      </c>
      <c r="C24" s="9" t="s">
        <v>220</v>
      </c>
      <c r="D24" s="10">
        <v>0</v>
      </c>
      <c r="E24" s="33"/>
      <c r="F24" s="33"/>
    </row>
    <row r="25" spans="1:6" ht="33.75">
      <c r="A25" s="4" t="s">
        <v>221</v>
      </c>
      <c r="B25" s="4"/>
      <c r="C25" s="4" t="s">
        <v>222</v>
      </c>
      <c r="D25" s="6">
        <f>SUM(D26)</f>
        <v>0</v>
      </c>
      <c r="E25" s="33">
        <v>0</v>
      </c>
      <c r="F25" s="33" t="e">
        <f t="shared" si="0"/>
        <v>#DIV/0!</v>
      </c>
    </row>
    <row r="26" spans="1:6" ht="33.75">
      <c r="A26" s="9" t="s">
        <v>223</v>
      </c>
      <c r="B26" s="9" t="s">
        <v>224</v>
      </c>
      <c r="C26" s="9" t="s">
        <v>347</v>
      </c>
      <c r="D26" s="10">
        <v>0</v>
      </c>
      <c r="E26" s="33"/>
      <c r="F26" s="33"/>
    </row>
    <row r="27" spans="1:6" ht="33.75">
      <c r="A27" s="4" t="s">
        <v>225</v>
      </c>
      <c r="B27" s="4"/>
      <c r="C27" s="4" t="s">
        <v>226</v>
      </c>
      <c r="D27" s="6">
        <f>SUM(D28:D31)</f>
        <v>369500</v>
      </c>
      <c r="E27" s="33">
        <v>179300</v>
      </c>
      <c r="F27" s="33">
        <f t="shared" si="0"/>
        <v>206.0791968767429</v>
      </c>
    </row>
    <row r="28" spans="1:6" ht="33.75">
      <c r="A28" s="9" t="s">
        <v>227</v>
      </c>
      <c r="B28" s="9" t="s">
        <v>228</v>
      </c>
      <c r="C28" s="9" t="s">
        <v>229</v>
      </c>
      <c r="D28" s="10">
        <v>324000</v>
      </c>
      <c r="E28" s="33"/>
      <c r="F28" s="33"/>
    </row>
    <row r="29" spans="1:6" ht="33.75">
      <c r="A29" s="8">
        <v>6362</v>
      </c>
      <c r="B29" s="9" t="s">
        <v>252</v>
      </c>
      <c r="C29" s="9" t="s">
        <v>348</v>
      </c>
      <c r="D29" s="10">
        <v>45500</v>
      </c>
      <c r="E29" s="33"/>
      <c r="F29" s="33"/>
    </row>
    <row r="30" spans="1:6" ht="12.75">
      <c r="A30" s="7">
        <v>922</v>
      </c>
      <c r="B30" s="4"/>
      <c r="C30" s="4" t="s">
        <v>359</v>
      </c>
      <c r="D30" s="6">
        <f>SUM(D31)</f>
        <v>0</v>
      </c>
      <c r="E30" s="33">
        <v>0</v>
      </c>
      <c r="F30" s="33" t="e">
        <f t="shared" si="0"/>
        <v>#DIV/0!</v>
      </c>
    </row>
    <row r="31" spans="1:6" ht="12.75">
      <c r="A31" s="8">
        <v>9221</v>
      </c>
      <c r="B31" s="9" t="s">
        <v>271</v>
      </c>
      <c r="C31" s="9" t="s">
        <v>349</v>
      </c>
      <c r="D31" s="10">
        <v>0</v>
      </c>
      <c r="E31" s="33"/>
      <c r="F31" s="33"/>
    </row>
    <row r="32" spans="1:6" ht="12.75">
      <c r="A32" s="50" t="s">
        <v>148</v>
      </c>
      <c r="B32" s="50"/>
      <c r="C32" s="50"/>
      <c r="D32" s="5">
        <f>SUM(D33,D38)</f>
        <v>42050</v>
      </c>
      <c r="E32" s="33">
        <v>4500</v>
      </c>
      <c r="F32" s="33">
        <f t="shared" si="0"/>
        <v>934.4444444444445</v>
      </c>
    </row>
    <row r="33" spans="1:6" ht="12.75">
      <c r="A33" s="4" t="s">
        <v>193</v>
      </c>
      <c r="B33" s="4"/>
      <c r="C33" s="4" t="s">
        <v>194</v>
      </c>
      <c r="D33" s="6">
        <f>SUM(D34)</f>
        <v>30850</v>
      </c>
      <c r="E33" s="33">
        <v>4500</v>
      </c>
      <c r="F33" s="33">
        <f t="shared" si="0"/>
        <v>685.5555555555555</v>
      </c>
    </row>
    <row r="34" spans="1:6" ht="45">
      <c r="A34" s="4" t="s">
        <v>195</v>
      </c>
      <c r="B34" s="4"/>
      <c r="C34" s="4" t="s">
        <v>230</v>
      </c>
      <c r="D34" s="6">
        <f>SUM(D35)</f>
        <v>30850</v>
      </c>
      <c r="E34" s="33">
        <v>4500</v>
      </c>
      <c r="F34" s="33">
        <f t="shared" si="0"/>
        <v>685.5555555555555</v>
      </c>
    </row>
    <row r="35" spans="1:6" ht="33.75">
      <c r="A35" s="4" t="s">
        <v>231</v>
      </c>
      <c r="B35" s="4"/>
      <c r="C35" s="4" t="s">
        <v>232</v>
      </c>
      <c r="D35" s="6">
        <f>SUM(D36:D37)</f>
        <v>30850</v>
      </c>
      <c r="E35" s="33">
        <v>4500</v>
      </c>
      <c r="F35" s="33">
        <f t="shared" si="0"/>
        <v>685.5555555555555</v>
      </c>
    </row>
    <row r="36" spans="1:6" ht="12.75">
      <c r="A36" s="9" t="s">
        <v>233</v>
      </c>
      <c r="B36" s="9" t="s">
        <v>234</v>
      </c>
      <c r="C36" s="9" t="s">
        <v>235</v>
      </c>
      <c r="D36" s="10">
        <v>1700</v>
      </c>
      <c r="E36" s="33"/>
      <c r="F36" s="33"/>
    </row>
    <row r="37" spans="1:6" ht="12.75">
      <c r="A37" s="8">
        <v>6632</v>
      </c>
      <c r="B37" s="9" t="s">
        <v>350</v>
      </c>
      <c r="C37" s="9" t="s">
        <v>351</v>
      </c>
      <c r="D37" s="10">
        <v>29150</v>
      </c>
      <c r="E37" s="33"/>
      <c r="F37" s="33"/>
    </row>
    <row r="38" spans="1:6" ht="12.75">
      <c r="A38" s="7">
        <v>922</v>
      </c>
      <c r="B38" s="4"/>
      <c r="C38" s="4" t="s">
        <v>359</v>
      </c>
      <c r="D38" s="6">
        <f>SUM(D39)</f>
        <v>11200</v>
      </c>
      <c r="E38" s="33">
        <v>0</v>
      </c>
      <c r="F38" s="33" t="e">
        <f t="shared" si="0"/>
        <v>#DIV/0!</v>
      </c>
    </row>
    <row r="39" spans="1:6" ht="12.75">
      <c r="A39" s="8">
        <v>9221</v>
      </c>
      <c r="B39" s="9" t="s">
        <v>360</v>
      </c>
      <c r="C39" s="9" t="s">
        <v>349</v>
      </c>
      <c r="D39" s="10">
        <v>11200</v>
      </c>
      <c r="E39" s="33"/>
      <c r="F39" s="33"/>
    </row>
    <row r="40" spans="1:6" ht="12.75">
      <c r="A40" s="50" t="s">
        <v>157</v>
      </c>
      <c r="B40" s="50"/>
      <c r="C40" s="50"/>
      <c r="D40" s="5">
        <v>0</v>
      </c>
      <c r="E40" s="33"/>
      <c r="F40" s="33"/>
    </row>
    <row r="41" spans="1:6" ht="22.5">
      <c r="A41" s="4" t="s">
        <v>236</v>
      </c>
      <c r="B41" s="4"/>
      <c r="C41" s="4" t="s">
        <v>237</v>
      </c>
      <c r="D41" s="6">
        <v>0</v>
      </c>
      <c r="E41" s="33"/>
      <c r="F41" s="33"/>
    </row>
    <row r="42" spans="1:6" ht="56.25">
      <c r="A42" s="4" t="s">
        <v>238</v>
      </c>
      <c r="B42" s="4"/>
      <c r="C42" s="4" t="s">
        <v>239</v>
      </c>
      <c r="D42" s="6">
        <v>0</v>
      </c>
      <c r="E42" s="33"/>
      <c r="F42" s="33"/>
    </row>
    <row r="43" spans="1:6" ht="22.5">
      <c r="A43" s="4" t="s">
        <v>240</v>
      </c>
      <c r="B43" s="4"/>
      <c r="C43" s="4" t="s">
        <v>241</v>
      </c>
      <c r="D43" s="6">
        <v>0</v>
      </c>
      <c r="E43" s="33"/>
      <c r="F43" s="33"/>
    </row>
    <row r="44" spans="1:6" ht="12.75">
      <c r="A44" s="9" t="s">
        <v>242</v>
      </c>
      <c r="B44" s="9" t="s">
        <v>243</v>
      </c>
      <c r="C44" s="9" t="s">
        <v>244</v>
      </c>
      <c r="D44" s="10">
        <v>0</v>
      </c>
      <c r="E44" s="33"/>
      <c r="F44" s="33"/>
    </row>
    <row r="45" spans="1:6" ht="12.75">
      <c r="A45" s="50" t="s">
        <v>160</v>
      </c>
      <c r="B45" s="50"/>
      <c r="C45" s="50"/>
      <c r="D45" s="5">
        <f>SUM(D46)</f>
        <v>156200</v>
      </c>
      <c r="E45" s="33">
        <v>187000</v>
      </c>
      <c r="F45" s="33">
        <f t="shared" si="0"/>
        <v>83.52941176470588</v>
      </c>
    </row>
    <row r="46" spans="1:6" ht="12.75">
      <c r="A46" s="4" t="s">
        <v>193</v>
      </c>
      <c r="B46" s="4"/>
      <c r="C46" s="4" t="s">
        <v>194</v>
      </c>
      <c r="D46" s="6">
        <f>SUM(D47)</f>
        <v>156200</v>
      </c>
      <c r="E46" s="33">
        <v>187000</v>
      </c>
      <c r="F46" s="33">
        <f t="shared" si="0"/>
        <v>83.52941176470588</v>
      </c>
    </row>
    <row r="47" spans="1:6" ht="33.75">
      <c r="A47" s="4" t="s">
        <v>214</v>
      </c>
      <c r="B47" s="4"/>
      <c r="C47" s="4" t="s">
        <v>245</v>
      </c>
      <c r="D47" s="6">
        <f>SUM(D48)</f>
        <v>156200</v>
      </c>
      <c r="E47" s="37">
        <v>187000</v>
      </c>
      <c r="F47" s="37">
        <f t="shared" si="0"/>
        <v>83.52941176470588</v>
      </c>
    </row>
    <row r="48" spans="1:6" ht="33.75">
      <c r="A48" s="7">
        <v>639</v>
      </c>
      <c r="B48" s="4"/>
      <c r="C48" s="4" t="s">
        <v>246</v>
      </c>
      <c r="D48" s="6">
        <f>SUM(D49)</f>
        <v>156200</v>
      </c>
      <c r="E48" s="37">
        <v>187000</v>
      </c>
      <c r="F48" s="37">
        <f t="shared" si="0"/>
        <v>83.52941176470588</v>
      </c>
    </row>
    <row r="49" spans="1:6" ht="45">
      <c r="A49" s="8">
        <v>6393</v>
      </c>
      <c r="B49" s="9"/>
      <c r="C49" s="9" t="s">
        <v>247</v>
      </c>
      <c r="D49" s="10">
        <v>156200</v>
      </c>
      <c r="E49" s="37"/>
      <c r="F49" s="37"/>
    </row>
    <row r="50" spans="1:6" ht="12.75">
      <c r="A50" s="50" t="s">
        <v>11</v>
      </c>
      <c r="B50" s="50"/>
      <c r="C50" s="50"/>
      <c r="D50" s="5">
        <f>SUM(D51)</f>
        <v>531960</v>
      </c>
      <c r="E50" s="33">
        <v>531960</v>
      </c>
      <c r="F50" s="37">
        <f t="shared" si="0"/>
        <v>100</v>
      </c>
    </row>
    <row r="51" spans="1:6" ht="12.75">
      <c r="A51" s="4" t="s">
        <v>193</v>
      </c>
      <c r="B51" s="4"/>
      <c r="C51" s="4" t="s">
        <v>194</v>
      </c>
      <c r="D51" s="6">
        <f>SUM(D52)</f>
        <v>531960</v>
      </c>
      <c r="E51" s="33">
        <v>531960</v>
      </c>
      <c r="F51" s="37">
        <f t="shared" si="0"/>
        <v>100</v>
      </c>
    </row>
    <row r="52" spans="1:6" ht="12.75">
      <c r="A52" s="7">
        <v>67</v>
      </c>
      <c r="B52" s="4"/>
      <c r="C52" s="4" t="s">
        <v>248</v>
      </c>
      <c r="D52" s="6">
        <f>SUM(D53)</f>
        <v>531960</v>
      </c>
      <c r="E52" s="33">
        <v>531960</v>
      </c>
      <c r="F52" s="37">
        <f t="shared" si="0"/>
        <v>100</v>
      </c>
    </row>
    <row r="53" spans="1:6" ht="45">
      <c r="A53" s="7">
        <v>671</v>
      </c>
      <c r="B53" s="4"/>
      <c r="C53" s="11" t="s">
        <v>249</v>
      </c>
      <c r="D53" s="6">
        <f>SUM(D54)</f>
        <v>531960</v>
      </c>
      <c r="E53" s="37">
        <v>531960</v>
      </c>
      <c r="F53" s="37">
        <f t="shared" si="0"/>
        <v>100</v>
      </c>
    </row>
    <row r="54" spans="1:6" ht="22.5">
      <c r="A54" s="8">
        <v>6711</v>
      </c>
      <c r="B54" s="9"/>
      <c r="C54" s="12" t="s">
        <v>250</v>
      </c>
      <c r="D54" s="10">
        <v>531960</v>
      </c>
      <c r="E54" s="33"/>
      <c r="F54" s="37"/>
    </row>
    <row r="55" spans="1:6" ht="12.75">
      <c r="A55" s="50" t="s">
        <v>251</v>
      </c>
      <c r="B55" s="50"/>
      <c r="C55" s="50"/>
      <c r="D55" s="5">
        <f>SUM(D56)</f>
        <v>6353300</v>
      </c>
      <c r="E55" s="33">
        <v>6217000</v>
      </c>
      <c r="F55" s="37">
        <f t="shared" si="0"/>
        <v>102.19237574392794</v>
      </c>
    </row>
    <row r="56" spans="1:6" ht="12.75">
      <c r="A56" s="4" t="s">
        <v>193</v>
      </c>
      <c r="B56" s="4"/>
      <c r="C56" s="4" t="s">
        <v>194</v>
      </c>
      <c r="D56" s="6">
        <f>SUM(D57)</f>
        <v>6353300</v>
      </c>
      <c r="E56" s="33">
        <v>6217000</v>
      </c>
      <c r="F56" s="37">
        <f t="shared" si="0"/>
        <v>102.19237574392794</v>
      </c>
    </row>
    <row r="57" spans="1:6" ht="33.75">
      <c r="A57" s="4" t="s">
        <v>214</v>
      </c>
      <c r="B57" s="4"/>
      <c r="C57" s="4" t="s">
        <v>215</v>
      </c>
      <c r="D57" s="6">
        <f>SUM(D58,D60,D62)</f>
        <v>6353300</v>
      </c>
      <c r="E57" s="37">
        <v>6217000</v>
      </c>
      <c r="F57" s="37">
        <f t="shared" si="0"/>
        <v>102.19237574392794</v>
      </c>
    </row>
    <row r="58" spans="1:6" ht="33.75">
      <c r="A58" s="4" t="s">
        <v>225</v>
      </c>
      <c r="B58" s="4"/>
      <c r="C58" s="4" t="s">
        <v>226</v>
      </c>
      <c r="D58" s="6">
        <f>SUM(D59)</f>
        <v>6353300</v>
      </c>
      <c r="E58" s="37">
        <v>6217000</v>
      </c>
      <c r="F58" s="37">
        <f t="shared" si="0"/>
        <v>102.19237574392794</v>
      </c>
    </row>
    <row r="59" spans="1:6" ht="33.75">
      <c r="A59" s="9" t="s">
        <v>227</v>
      </c>
      <c r="B59" s="9" t="s">
        <v>266</v>
      </c>
      <c r="C59" s="9" t="s">
        <v>229</v>
      </c>
      <c r="D59" s="10">
        <v>6353300</v>
      </c>
      <c r="E59" s="33"/>
      <c r="F59" s="33"/>
    </row>
    <row r="62" spans="1:4" ht="12.75">
      <c r="A62" t="s">
        <v>365</v>
      </c>
      <c r="D62" t="s">
        <v>363</v>
      </c>
    </row>
    <row r="63" ht="12.75">
      <c r="D63" t="s">
        <v>364</v>
      </c>
    </row>
  </sheetData>
  <sheetProtection/>
  <mergeCells count="10">
    <mergeCell ref="A40:C40"/>
    <mergeCell ref="A45:C45"/>
    <mergeCell ref="A50:C50"/>
    <mergeCell ref="A55:C55"/>
    <mergeCell ref="A2:C2"/>
    <mergeCell ref="A3:C3"/>
    <mergeCell ref="A4:C4"/>
    <mergeCell ref="A13:C13"/>
    <mergeCell ref="A20:C20"/>
    <mergeCell ref="A32:C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2022-12-23T06:42:29Z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